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388" tabRatio="752" activeTab="0"/>
  </bookViews>
  <sheets>
    <sheet name="Steuersätze" sheetId="1" r:id="rId1"/>
    <sheet name="Strom § 9b StromStG" sheetId="2" r:id="rId2"/>
    <sheet name="§ 54 EnergieStG" sheetId="3" r:id="rId3"/>
    <sheet name="Prozesse § 9a StromStG" sheetId="4" r:id="rId4"/>
    <sheet name="Prozesse § 51 EnergieStG" sheetId="5" r:id="rId5"/>
    <sheet name="Anmeldung § 47 EnergieSG" sheetId="6" r:id="rId6"/>
    <sheet name="zusätzlicher Steuerlaß" sheetId="7" r:id="rId7"/>
    <sheet name="Erstattung 2013 " sheetId="8" r:id="rId8"/>
  </sheets>
  <definedNames>
    <definedName name="_xlnm.Print_Area" localSheetId="2">'§ 54 EnergieStG'!$A$1:$G$54</definedName>
    <definedName name="_xlnm.Print_Area" localSheetId="5">'Anmeldung § 47 EnergieSG'!$A$1:$J$22</definedName>
    <definedName name="_xlnm.Print_Area" localSheetId="7">'Erstattung 2013 '!$A$1:$F$58</definedName>
    <definedName name="_xlnm.Print_Area" localSheetId="4">'Prozesse § 51 EnergieStG'!$A$1:$J$34</definedName>
    <definedName name="_xlnm.Print_Area" localSheetId="3">'Prozesse § 9a StromStG'!$A$1:$J$25</definedName>
    <definedName name="_xlnm.Print_Area" localSheetId="0">'Steuersätze'!$A$1:$L$34</definedName>
    <definedName name="_xlnm.Print_Area" localSheetId="1">'Strom § 9b StromStG'!$A$1:$G$43</definedName>
    <definedName name="_xlnm.Print_Area" localSheetId="6">'zusätzlicher Steuerlaß'!$A$1:$O$65</definedName>
  </definedNames>
  <calcPr fullCalcOnLoad="1"/>
</workbook>
</file>

<file path=xl/comments7.xml><?xml version="1.0" encoding="utf-8"?>
<comments xmlns="http://schemas.openxmlformats.org/spreadsheetml/2006/main">
  <authors>
    <author>Gentzow</author>
  </authors>
  <commentList>
    <comment ref="I57" authorId="0">
      <text>
        <r>
          <rPr>
            <b/>
            <sz val="12"/>
            <rFont val="Tahoma"/>
            <family val="2"/>
          </rPr>
          <t xml:space="preserve">Gentzow:
</t>
        </r>
        <r>
          <rPr>
            <sz val="12"/>
            <rFont val="Tahoma"/>
            <family val="2"/>
          </rPr>
          <t xml:space="preserve">
Differenz zwischen Beitragssatz Arbeitgeberanteil
von 10,15%  (1998) und 9,75% (2006) -
siehe Infoblatt 1451</t>
        </r>
      </text>
    </comment>
    <comment ref="V57" authorId="0">
      <text>
        <r>
          <rPr>
            <b/>
            <sz val="12"/>
            <rFont val="Tahoma"/>
            <family val="2"/>
          </rPr>
          <t xml:space="preserve">Gentzow:
</t>
        </r>
        <r>
          <rPr>
            <sz val="12"/>
            <rFont val="Tahoma"/>
            <family val="2"/>
          </rPr>
          <t xml:space="preserve">
Differenz zwischen Beitragssatz Arbeitgeberanteil
von 10,15% (1998) und 9,45% (2013) 
</t>
        </r>
      </text>
    </comment>
    <comment ref="Y40" authorId="0">
      <text>
        <r>
          <rPr>
            <b/>
            <sz val="12"/>
            <rFont val="Tahoma"/>
            <family val="2"/>
          </rPr>
          <t>Gentzow:</t>
        </r>
        <r>
          <rPr>
            <sz val="12"/>
            <rFont val="Tahoma"/>
            <family val="2"/>
          </rPr>
          <t xml:space="preserve">
</t>
        </r>
        <r>
          <rPr>
            <sz val="12"/>
            <color indexed="10"/>
            <rFont val="Tahoma"/>
            <family val="2"/>
          </rPr>
          <t>Differenz gegenüber 2012</t>
        </r>
      </text>
    </comment>
    <comment ref="Y60" authorId="0">
      <text>
        <r>
          <rPr>
            <b/>
            <sz val="12"/>
            <rFont val="Tahoma"/>
            <family val="2"/>
          </rPr>
          <t>Gentzow:</t>
        </r>
        <r>
          <rPr>
            <sz val="12"/>
            <rFont val="Tahoma"/>
            <family val="2"/>
          </rPr>
          <t xml:space="preserve">
</t>
        </r>
        <r>
          <rPr>
            <sz val="12"/>
            <color indexed="12"/>
            <rFont val="Tahoma"/>
            <family val="2"/>
          </rPr>
          <t>Differenz gegenüber 2012</t>
        </r>
      </text>
    </comment>
    <comment ref="Y67" authorId="0">
      <text>
        <r>
          <rPr>
            <b/>
            <sz val="12"/>
            <rFont val="Tahoma"/>
            <family val="2"/>
          </rPr>
          <t>Gentzow:</t>
        </r>
        <r>
          <rPr>
            <sz val="12"/>
            <rFont val="Tahoma"/>
            <family val="2"/>
          </rPr>
          <t xml:space="preserve">
Ergebnis der Gesamtbertrachtung</t>
        </r>
      </text>
    </comment>
  </commentList>
</comments>
</file>

<file path=xl/sharedStrings.xml><?xml version="1.0" encoding="utf-8"?>
<sst xmlns="http://schemas.openxmlformats.org/spreadsheetml/2006/main" count="232" uniqueCount="122">
  <si>
    <t>Erdgas</t>
  </si>
  <si>
    <t>Strom</t>
  </si>
  <si>
    <t>Vom Hauptzollamt zu erstattender Betrag</t>
  </si>
  <si>
    <t>l</t>
  </si>
  <si>
    <r>
      <t xml:space="preserve">Hauptzollamt einreichen </t>
    </r>
    <r>
      <rPr>
        <b/>
        <sz val="12"/>
        <rFont val="Arial"/>
        <family val="2"/>
      </rPr>
      <t>(bis spätestens zum 31.12. des folgenden Jahres).</t>
    </r>
  </si>
  <si>
    <t>Eingabe</t>
  </si>
  <si>
    <t>Ergebnis</t>
  </si>
  <si>
    <t>Energiesteuern - Wie die Steuerbelastungen reduziert werden können</t>
  </si>
  <si>
    <t>Am 1. August 2006 trat das neue Energiesteuergesetz (EnergieStG) in Kraft. Es löst das Mineralölsteuergesetz (MinöStG) in vollem Umfang ab. Das Stromsteuergesetz (StromStG) wurde gleichzeitig in einigen Punkten geändert.</t>
  </si>
  <si>
    <t>€/1.000 l</t>
  </si>
  <si>
    <t>Die Ökologische Steuerreform trat am 1. April.1999 in Kraft.</t>
  </si>
  <si>
    <t>€/MWh</t>
  </si>
  <si>
    <t>kWh</t>
  </si>
  <si>
    <t>Summe der zu zahlenden Stromsteuer:</t>
  </si>
  <si>
    <t>Die Steuersätze für Strom, Erdgas und Heizöl sind seit dem Jahr 2003 nicht mehr erhöht worden.</t>
  </si>
  <si>
    <t>(die EnergieAgentur.NRW übernimmt keine Gewähr für die Richtigkeit der Daten)</t>
  </si>
  <si>
    <r>
      <t>Heizöle/Brenngase (§ 54 EnergieStG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>:</t>
    </r>
  </si>
  <si>
    <t xml:space="preserve">(gemäß § 10 Stromsteuergesetz und  § 55 des Energiesteuergesetzes) </t>
  </si>
  <si>
    <t xml:space="preserve">Vordrucknummer 1450 </t>
  </si>
  <si>
    <t xml:space="preserve">Informationsblatt 1451 </t>
  </si>
  <si>
    <t>Mitarbeiter</t>
  </si>
  <si>
    <t>ab 01.01.2003</t>
  </si>
  <si>
    <t>Leichtes Heizöl (HEL)</t>
  </si>
  <si>
    <t>€/1.000 Liter</t>
  </si>
  <si>
    <t>Schweres Heizöl (HSL)</t>
  </si>
  <si>
    <t>€/1.000 kg</t>
  </si>
  <si>
    <t>Flüssiggas</t>
  </si>
  <si>
    <t>Beispiel: Entlastung gemäß § 51 Abs. 1 Nr. 1b) -Verwendung für die Metallerzeugung und -bearbeitung</t>
  </si>
  <si>
    <t>Entlastungssatz</t>
  </si>
  <si>
    <t>§ 9a Abs. 1 Nr. 1 StromStG -Entnahme für die Elektrolyse-</t>
  </si>
  <si>
    <t>§ 9a Abs. 1 Nr. 2 StromStG -Entnahme für die Herstellung von Glas und Glaswaren, keramischen Erzeugnissen etc.-</t>
  </si>
  <si>
    <t>§ 9a Abs. 1 Nr. 3 StromStG -Entnahme für die Metallerzeugung und -bearbeitung zum Schmelzen, Warmhalten und Entspannen-</t>
  </si>
  <si>
    <t>Beispiel: Entlastungsgrundlage gemäß § 9a Abs. 1 Nr. 3 StromStG</t>
  </si>
  <si>
    <r>
      <t>Steuerentlastung für bestimmte Prozesse und Verfahren (§ 9a StromStG)</t>
    </r>
  </si>
  <si>
    <r>
      <t xml:space="preserve">Durch die Einführung einer neuen Stromsteuer und die Anhebung der Steuersätze für Mineralöle </t>
    </r>
    <r>
      <rPr>
        <sz val="10"/>
        <rFont val="Arial"/>
        <family val="2"/>
      </rPr>
      <t xml:space="preserve">sind auch für Unternehmen die Energieverbrauchskosten spürbar gestiegen. </t>
    </r>
  </si>
  <si>
    <t>Differenz zwischen Steuerbelastung und Absenkung der Rentenversicherungsbeiträge</t>
  </si>
  <si>
    <t>kg</t>
  </si>
  <si>
    <t>Stromsteuer Gesamtbelastung</t>
  </si>
  <si>
    <t>Heizöl HEL</t>
  </si>
  <si>
    <t>X</t>
  </si>
  <si>
    <t>abzgl. Sockelbetrag nach § 55 Abs.3 EnergieStG</t>
  </si>
  <si>
    <t>abzgl. Sockelbetrag nach § 10 Abs.1 StromStG Stromsteuer</t>
  </si>
  <si>
    <t>Stromsteuer nach § 10 Abs.1 Satz 1 StromStrG</t>
  </si>
  <si>
    <t xml:space="preserve">Berechnung des Steueranteils nach § 55 Abs. 3 EnergieStG </t>
  </si>
  <si>
    <t>MWh</t>
  </si>
  <si>
    <t xml:space="preserve">Absenkung des AG.-Anteils an den Rentenversicherungsbeiträgen </t>
  </si>
  <si>
    <t>Unterschiedsbetrag in der Rentenversicherung</t>
  </si>
  <si>
    <t>Steueranteil nach § 55 Abs. 3 EnergieStG</t>
  </si>
  <si>
    <t>Energiesteuer für Erdgas zum Verheizen:</t>
  </si>
  <si>
    <t>Antrag auf Rückerstattung der zuviel gezahlten Energiesteuer beim zuständigen</t>
  </si>
  <si>
    <t>Energiesteuer für HEL zum Verheizen:</t>
  </si>
  <si>
    <t>Energiesteuer für Flüssiggas zum Verheizen:</t>
  </si>
  <si>
    <t>Energiesteuersätze</t>
  </si>
  <si>
    <t>Steuerentlastung für bestimmte Prozesse und Verfahren (§ 51 EnergieStG)</t>
  </si>
  <si>
    <t>Energiesteueranmeldung Erdgas (§ 47 EnergieStG)</t>
  </si>
  <si>
    <t>Steuerentlastung bei Aufnahme in Betriebe und bei steuerfreien Zwecken gemäß § 47 Abs. 1 Nr. 3 und Nr. 4</t>
  </si>
  <si>
    <t>Energiesteuersatz</t>
  </si>
  <si>
    <r>
      <t xml:space="preserve">Im Strom- und Energiesteuergesetz werden jedoch insbesondere für Unternehmen des produzierenden Gewerbes und der Land- und Forstwirtschaft reduzierte Steuersätze festgeschrieben, die auf </t>
    </r>
    <r>
      <rPr>
        <u val="single"/>
        <sz val="11"/>
        <rFont val="Arial"/>
        <family val="2"/>
      </rPr>
      <t xml:space="preserve">Antrag bewilligt werden können: </t>
    </r>
  </si>
  <si>
    <r>
      <t>Zusätzlich zu erstattender Betrag</t>
    </r>
    <r>
      <rPr>
        <b/>
        <sz val="12"/>
        <color indexed="10"/>
        <rFont val="Arial"/>
        <family val="2"/>
      </rPr>
      <t xml:space="preserve"> (X % der Differenz)</t>
    </r>
  </si>
  <si>
    <t>Nachzahlung für die ersten 48.733 kWh/a (5,13 €/MWh):</t>
  </si>
  <si>
    <t>Reduzierter Stromsteuersatz für die Jahresverbrauchsmenge (15,37 €/MWh):</t>
  </si>
  <si>
    <t>Über den Versorger bereits abgeführte Stromsteuer (20,50 €/MWh)</t>
  </si>
  <si>
    <t>20,50 €/MWh; reduzierter Satz: 15,37 €/MWh</t>
  </si>
  <si>
    <t>Strom (§9b StromStG)</t>
  </si>
  <si>
    <t>Antrag auf Rückerstattung der zuviel gezahlten Stromsteuer beim zuständigen</t>
  </si>
  <si>
    <t>Zusammenfassung des Strom- und Energiesteuerstatus der Muster GmbH &amp; Co. KG</t>
  </si>
  <si>
    <t>Heizöle/Brenngase (gemäß § 54 EnergieStG)</t>
  </si>
  <si>
    <t>Zusätzlicher Steuererlaß</t>
  </si>
  <si>
    <t xml:space="preserve">Steuerentlastung für bestimmte Prozesse und Verfahren </t>
  </si>
  <si>
    <t>(gemäß § 9a StromStG)</t>
  </si>
  <si>
    <t>(gemäß § 51 EnergieStG)</t>
  </si>
  <si>
    <t>Energiesteueranmeldung Erdgas</t>
  </si>
  <si>
    <t>(gemäß § 47 EnergieStG)</t>
  </si>
  <si>
    <t>Strom (gemäß § 9b StromStG)</t>
  </si>
  <si>
    <r>
      <t xml:space="preserve">Zusätzlich zu erstattender Betrag </t>
    </r>
    <r>
      <rPr>
        <sz val="11"/>
        <color indexed="8"/>
        <rFont val="Arial"/>
        <family val="2"/>
      </rPr>
      <t>(90 % der Differenz)</t>
    </r>
  </si>
  <si>
    <t>Gesamtsumme der zu erstattenden Beträge</t>
  </si>
  <si>
    <t>http://www.zoll.de/SiteGlobals/Forms/FormularMerkblattSuche/FormularMerkblattSuche_ThemenSuche_form.html#theme-search-anchor</t>
  </si>
  <si>
    <r>
      <t>Siehe Bereich auswählen / Verbrauchssteuern / Energiesteuer (</t>
    </r>
    <r>
      <rPr>
        <b/>
        <sz val="12"/>
        <rFont val="Arial"/>
        <family val="2"/>
      </rPr>
      <t>Vordrucknummer 1118</t>
    </r>
    <r>
      <rPr>
        <sz val="12"/>
        <rFont val="Arial"/>
        <family val="2"/>
      </rPr>
      <t>)</t>
    </r>
  </si>
  <si>
    <r>
      <t>Siehe Bereich auswählen / Verbrauchssteuern / Stromsteuer (</t>
    </r>
    <r>
      <rPr>
        <b/>
        <sz val="12"/>
        <rFont val="Arial"/>
        <family val="2"/>
      </rPr>
      <t>Vordrucknummer 1452</t>
    </r>
    <r>
      <rPr>
        <sz val="12"/>
        <rFont val="Arial"/>
        <family val="2"/>
      </rPr>
      <t>)</t>
    </r>
  </si>
  <si>
    <r>
      <t>Siehe Bereich auswählen / Verbrauchssteuern / Energiesteuer (</t>
    </r>
    <r>
      <rPr>
        <b/>
        <sz val="12"/>
        <rFont val="Arial"/>
        <family val="2"/>
      </rPr>
      <t>Vordrucknummer 1115</t>
    </r>
    <r>
      <rPr>
        <sz val="12"/>
        <rFont val="Arial"/>
        <family val="2"/>
      </rPr>
      <t>)</t>
    </r>
  </si>
  <si>
    <r>
      <t>Siehe Bereich auswählen / Verbrauchssteuern / Energiesteuer (</t>
    </r>
    <r>
      <rPr>
        <b/>
        <sz val="12"/>
        <rFont val="Arial"/>
        <family val="2"/>
      </rPr>
      <t>Vordrucknummer 1103</t>
    </r>
    <r>
      <rPr>
        <sz val="12"/>
        <rFont val="Arial"/>
        <family val="2"/>
      </rPr>
      <t>)</t>
    </r>
  </si>
  <si>
    <t xml:space="preserve">Siehe Bereich auswählen / Verbrauchssteuern / Stromsteuer </t>
  </si>
  <si>
    <r>
      <t xml:space="preserve">Strom </t>
    </r>
    <r>
      <rPr>
        <sz val="12"/>
        <rFont val="Arial"/>
        <family val="2"/>
      </rPr>
      <t>bei mehr als</t>
    </r>
    <r>
      <rPr>
        <b/>
        <sz val="12"/>
        <rFont val="Arial"/>
        <family val="2"/>
      </rPr>
      <t xml:space="preserve"> 48.733 kWh/a</t>
    </r>
  </si>
  <si>
    <r>
      <t xml:space="preserve">Erdgas </t>
    </r>
    <r>
      <rPr>
        <sz val="12"/>
        <rFont val="Arial"/>
        <family val="2"/>
      </rPr>
      <t>bei mehr als</t>
    </r>
    <r>
      <rPr>
        <b/>
        <sz val="12"/>
        <rFont val="Arial"/>
        <family val="2"/>
      </rPr>
      <t xml:space="preserve"> 181.159 kWh/a</t>
    </r>
  </si>
  <si>
    <r>
      <t xml:space="preserve">Heizöl </t>
    </r>
    <r>
      <rPr>
        <sz val="12"/>
        <rFont val="Arial"/>
        <family val="2"/>
      </rPr>
      <t>bei mehr als</t>
    </r>
    <r>
      <rPr>
        <b/>
        <sz val="12"/>
        <rFont val="Arial"/>
        <family val="2"/>
      </rPr>
      <t xml:space="preserve"> 16.297 l/a</t>
    </r>
  </si>
  <si>
    <r>
      <t xml:space="preserve">Flüssiggas </t>
    </r>
    <r>
      <rPr>
        <sz val="12"/>
        <rFont val="Arial"/>
        <family val="2"/>
      </rPr>
      <t xml:space="preserve">bei mehr als </t>
    </r>
    <r>
      <rPr>
        <b/>
        <sz val="12"/>
        <rFont val="Arial"/>
        <family val="2"/>
      </rPr>
      <t>16.502 kg/a</t>
    </r>
  </si>
  <si>
    <r>
      <t>mod.EEM - m</t>
    </r>
    <r>
      <rPr>
        <b/>
        <sz val="14"/>
        <rFont val="Arial"/>
        <family val="2"/>
      </rPr>
      <t>od</t>
    </r>
    <r>
      <rPr>
        <sz val="14"/>
        <rFont val="Arial"/>
        <family val="2"/>
      </rPr>
      <t xml:space="preserve">ulares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>nergie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>ffizienz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>odell</t>
    </r>
  </si>
  <si>
    <t>2013</t>
  </si>
  <si>
    <t>Stromsteuer im Jahr 2013</t>
  </si>
  <si>
    <r>
      <t xml:space="preserve">Stromverbrauch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</si>
  <si>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r>
      <t xml:space="preserve">Im Jahr </t>
    </r>
    <r>
      <rPr>
        <b/>
        <sz val="12"/>
        <rFont val="Arial"/>
        <family val="2"/>
      </rPr>
      <t>2013</t>
    </r>
    <r>
      <rPr>
        <sz val="12"/>
        <rFont val="Arial"/>
        <family val="2"/>
      </rPr>
      <t>: 5,50 €/MWh; reduzierter Satz: 4,12 €/MWh</t>
    </r>
  </si>
  <si>
    <r>
      <t xml:space="preserve">Erdgasverbrauch zum Verheizen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</si>
  <si>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r>
      <t xml:space="preserve">Im Jahr </t>
    </r>
    <r>
      <rPr>
        <b/>
        <sz val="12"/>
        <rFont val="Arial"/>
        <family val="2"/>
      </rPr>
      <t>2013</t>
    </r>
    <r>
      <rPr>
        <sz val="12"/>
        <rFont val="Arial"/>
        <family val="2"/>
      </rPr>
      <t>: 61,35 €/1.000 l; reduzierter Satz: 46,01 €/1.000 l</t>
    </r>
  </si>
  <si>
    <r>
      <t xml:space="preserve">HEL-Verbrauch zum Verheizen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</si>
  <si>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r>
      <t xml:space="preserve">Im Jahr </t>
    </r>
    <r>
      <rPr>
        <b/>
        <sz val="12"/>
        <rFont val="Arial"/>
        <family val="2"/>
      </rPr>
      <t>2013</t>
    </r>
    <r>
      <rPr>
        <sz val="12"/>
        <rFont val="Arial"/>
        <family val="2"/>
      </rPr>
      <t>: 60,60 €/1.000 kg; reduzierter Satz: 45,45 €/1.000 kg</t>
    </r>
  </si>
  <si>
    <r>
      <t xml:space="preserve">Flüssiggas-Verbrauch zum Verheizen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</si>
  <si>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t>Rentenversichergungspflichtiges Arbeitsentgelt des Unternehmens 2013</t>
  </si>
  <si>
    <r>
      <t xml:space="preserve">Arbeitgeberanteil </t>
    </r>
    <r>
      <rPr>
        <i/>
        <sz val="12"/>
        <rFont val="Arial"/>
        <family val="2"/>
      </rPr>
      <t>Prozentsatz für 2013</t>
    </r>
  </si>
  <si>
    <r>
      <t xml:space="preserve">Erdgasverbrauch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</si>
  <si>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r>
      <t xml:space="preserve">HEL-Verbrauch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</si>
  <si>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r>
      <t xml:space="preserve">Flüssiggas-Verbrauch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</si>
  <si>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t xml:space="preserve">Stromverbrauch für das Jahr 2013: </t>
  </si>
  <si>
    <t>Erdgasverbrauch für das Jahr 2013:</t>
  </si>
  <si>
    <t>Stromverbrauch für das Jahr 2013:</t>
  </si>
  <si>
    <t>HEL-Verbrauch für das Jahr 2013:</t>
  </si>
  <si>
    <t>Flüssiggas-Verbrauch für das Jahr 2013:</t>
  </si>
  <si>
    <t>Zusätzlicher Steuererlaß in 2012</t>
  </si>
  <si>
    <t>Zusätzlicher Steuererlaß in 2013</t>
  </si>
  <si>
    <r>
      <t>Siehe Bereich auswählen / Verbrauchssteuern / Stromsteuer (</t>
    </r>
    <r>
      <rPr>
        <b/>
        <sz val="12"/>
        <rFont val="Arial"/>
        <family val="2"/>
      </rPr>
      <t>Vordrucknummer 1453</t>
    </r>
    <r>
      <rPr>
        <sz val="12"/>
        <rFont val="Arial"/>
        <family val="2"/>
      </rPr>
      <t xml:space="preserve">) </t>
    </r>
  </si>
  <si>
    <t>=</t>
  </si>
  <si>
    <t>Gesamtsumme der anzurechnenden Strom- und Energiesteuer</t>
  </si>
  <si>
    <t>Rentenversichergungspflichtiges Arbeitsentgelt des Unternehmens 2012</t>
  </si>
  <si>
    <r>
      <t xml:space="preserve">Arbeitgeberanteil </t>
    </r>
    <r>
      <rPr>
        <i/>
        <sz val="12"/>
        <rFont val="Arial"/>
        <family val="2"/>
      </rPr>
      <t>Prozentsatz für 2012</t>
    </r>
  </si>
  <si>
    <t xml:space="preserve"> €/MWh</t>
  </si>
  <si>
    <t xml:space="preserve"> €/1.000 kg</t>
  </si>
  <si>
    <t>€</t>
  </si>
  <si>
    <r>
      <t xml:space="preserve">Entlastungsbetrag Erdgas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</si>
  <si>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r>
      <t xml:space="preserve">Entlastungsbetrag HEL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</si>
  <si>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r>
      <t xml:space="preserve">Entlastungsbetrag Flüssiggas der </t>
    </r>
    <r>
      <rPr>
        <b/>
        <sz val="12"/>
        <rFont val="Arial"/>
        <family val="2"/>
      </rPr>
      <t>Muster GmbH &amp; Co. KG</t>
    </r>
    <r>
      <rPr>
        <sz val="12"/>
        <rFont val="Arial"/>
        <family val="2"/>
      </rPr>
      <t xml:space="preserve"> für das Jahr 2013: </t>
    </r>
  </si>
  <si>
    <t xml:space="preserve">abzüglich Selbstbehalt nach § 54 Abs.3 EnergieStG </t>
  </si>
  <si>
    <t>Entlastungsbetrag für die Energieträger zum Verheizen für das Jahr 2013:</t>
  </si>
  <si>
    <t>Entlastungsbetrag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</si>
</sst>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[$€-1]"/>
    <numFmt numFmtId="176" formatCode="#,##0\ [$€-1]"/>
    <numFmt numFmtId="177" formatCode="#,##0\ &quot;DM&quot;"/>
    <numFmt numFmtId="178" formatCode="#,##0.00\ &quot;DM&quot;"/>
    <numFmt numFmtId="179" formatCode="0.0"/>
    <numFmt numFmtId="180" formatCode="0.000"/>
    <numFmt numFmtId="181" formatCode="0.0000"/>
    <numFmt numFmtId="182" formatCode="#,##0\ &quot;€&quot;"/>
    <numFmt numFmtId="183" formatCode="#,##0.00\ &quot;€&quot;"/>
    <numFmt numFmtId="184" formatCode="#,##0.000"/>
  </numFmts>
  <fonts count="7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2"/>
      <color indexed="8"/>
      <name val="Arial"/>
      <family val="2"/>
    </font>
    <font>
      <sz val="7.5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u val="single"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2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5" borderId="2" applyNumberFormat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1" borderId="9" applyNumberFormat="0" applyAlignment="0" applyProtection="0"/>
  </cellStyleXfs>
  <cellXfs count="263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14" xfId="0" applyFont="1" applyFill="1" applyBorder="1" applyAlignment="1">
      <alignment vertical="top" wrapText="1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2" fillId="32" borderId="14" xfId="0" applyFont="1" applyFill="1" applyBorder="1" applyAlignment="1">
      <alignment/>
    </xf>
    <xf numFmtId="0" fontId="4" fillId="32" borderId="0" xfId="0" applyFont="1" applyFill="1" applyBorder="1" applyAlignment="1">
      <alignment horizontal="justify"/>
    </xf>
    <xf numFmtId="0" fontId="2" fillId="32" borderId="0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0" xfId="0" applyFont="1" applyFill="1" applyBorder="1" applyAlignment="1">
      <alignment horizontal="justify"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49" fontId="0" fillId="32" borderId="12" xfId="0" applyNumberFormat="1" applyFill="1" applyBorder="1" applyAlignment="1">
      <alignment/>
    </xf>
    <xf numFmtId="0" fontId="0" fillId="32" borderId="14" xfId="0" applyFill="1" applyBorder="1" applyAlignment="1">
      <alignment/>
    </xf>
    <xf numFmtId="49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7" xfId="0" applyFill="1" applyBorder="1" applyAlignment="1">
      <alignment/>
    </xf>
    <xf numFmtId="49" fontId="5" fillId="32" borderId="0" xfId="0" applyNumberFormat="1" applyFont="1" applyFill="1" applyBorder="1" applyAlignment="1">
      <alignment/>
    </xf>
    <xf numFmtId="49" fontId="0" fillId="32" borderId="0" xfId="0" applyNumberFormat="1" applyFont="1" applyFill="1" applyBorder="1" applyAlignment="1">
      <alignment horizontal="justify"/>
    </xf>
    <xf numFmtId="0" fontId="6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wrapText="1"/>
    </xf>
    <xf numFmtId="49" fontId="0" fillId="32" borderId="0" xfId="0" applyNumberFormat="1" applyFill="1" applyBorder="1" applyAlignment="1">
      <alignment wrapText="1"/>
    </xf>
    <xf numFmtId="49" fontId="0" fillId="32" borderId="17" xfId="0" applyNumberFormat="1" applyFill="1" applyBorder="1" applyAlignment="1">
      <alignment wrapText="1"/>
    </xf>
    <xf numFmtId="49" fontId="0" fillId="32" borderId="18" xfId="0" applyNumberFormat="1" applyFill="1" applyBorder="1" applyAlignment="1">
      <alignment wrapText="1"/>
    </xf>
    <xf numFmtId="0" fontId="2" fillId="32" borderId="0" xfId="0" applyFont="1" applyFill="1" applyBorder="1" applyAlignment="1">
      <alignment/>
    </xf>
    <xf numFmtId="49" fontId="7" fillId="32" borderId="16" xfId="0" applyNumberFormat="1" applyFont="1" applyFill="1" applyBorder="1" applyAlignment="1">
      <alignment wrapText="1"/>
    </xf>
    <xf numFmtId="0" fontId="4" fillId="32" borderId="16" xfId="0" applyFont="1" applyFill="1" applyBorder="1" applyAlignment="1">
      <alignment horizontal="left"/>
    </xf>
    <xf numFmtId="0" fontId="2" fillId="32" borderId="16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2" fillId="32" borderId="19" xfId="0" applyFont="1" applyFill="1" applyBorder="1" applyAlignment="1">
      <alignment horizontal="justify"/>
    </xf>
    <xf numFmtId="0" fontId="4" fillId="32" borderId="0" xfId="0" applyFont="1" applyFill="1" applyBorder="1" applyAlignment="1">
      <alignment horizontal="left"/>
    </xf>
    <xf numFmtId="0" fontId="18" fillId="32" borderId="0" xfId="47" applyFill="1" applyAlignment="1" applyProtection="1">
      <alignment/>
      <protection/>
    </xf>
    <xf numFmtId="49" fontId="19" fillId="32" borderId="0" xfId="47" applyNumberFormat="1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/>
    </xf>
    <xf numFmtId="49" fontId="7" fillId="32" borderId="0" xfId="0" applyNumberFormat="1" applyFont="1" applyFill="1" applyBorder="1" applyAlignment="1">
      <alignment wrapText="1"/>
    </xf>
    <xf numFmtId="0" fontId="19" fillId="32" borderId="0" xfId="0" applyFont="1" applyFill="1" applyAlignment="1">
      <alignment/>
    </xf>
    <xf numFmtId="0" fontId="4" fillId="32" borderId="0" xfId="0" applyFont="1" applyFill="1" applyAlignment="1">
      <alignment horizontal="justify"/>
    </xf>
    <xf numFmtId="0" fontId="13" fillId="32" borderId="0" xfId="0" applyFont="1" applyFill="1" applyAlignment="1">
      <alignment horizontal="justify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justify"/>
    </xf>
    <xf numFmtId="175" fontId="3" fillId="32" borderId="20" xfId="0" applyNumberFormat="1" applyFont="1" applyFill="1" applyBorder="1" applyAlignment="1">
      <alignment horizontal="right" vertical="center" wrapText="1"/>
    </xf>
    <xf numFmtId="0" fontId="2" fillId="32" borderId="19" xfId="0" applyFont="1" applyFill="1" applyBorder="1" applyAlignment="1">
      <alignment horizontal="left" vertical="center" wrapText="1"/>
    </xf>
    <xf numFmtId="175" fontId="3" fillId="32" borderId="21" xfId="0" applyNumberFormat="1" applyFont="1" applyFill="1" applyBorder="1" applyAlignment="1">
      <alignment horizontal="right" vertical="center" wrapText="1"/>
    </xf>
    <xf numFmtId="175" fontId="3" fillId="32" borderId="0" xfId="0" applyNumberFormat="1" applyFont="1" applyFill="1" applyAlignment="1">
      <alignment horizontal="right" vertical="center" wrapText="1"/>
    </xf>
    <xf numFmtId="175" fontId="3" fillId="32" borderId="0" xfId="0" applyNumberFormat="1" applyFont="1" applyFill="1" applyBorder="1" applyAlignment="1">
      <alignment horizontal="right" vertical="center" wrapText="1"/>
    </xf>
    <xf numFmtId="49" fontId="5" fillId="32" borderId="16" xfId="0" applyNumberFormat="1" applyFont="1" applyFill="1" applyBorder="1" applyAlignment="1">
      <alignment wrapText="1"/>
    </xf>
    <xf numFmtId="49" fontId="5" fillId="34" borderId="22" xfId="0" applyNumberFormat="1" applyFont="1" applyFill="1" applyBorder="1" applyAlignment="1">
      <alignment wrapText="1"/>
    </xf>
    <xf numFmtId="0" fontId="4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49" fontId="5" fillId="34" borderId="23" xfId="0" applyNumberFormat="1" applyFont="1" applyFill="1" applyBorder="1" applyAlignment="1">
      <alignment wrapText="1"/>
    </xf>
    <xf numFmtId="0" fontId="0" fillId="34" borderId="24" xfId="0" applyFill="1" applyBorder="1" applyAlignment="1">
      <alignment/>
    </xf>
    <xf numFmtId="0" fontId="0" fillId="32" borderId="0" xfId="0" applyFont="1" applyFill="1" applyAlignment="1">
      <alignment/>
    </xf>
    <xf numFmtId="0" fontId="2" fillId="32" borderId="25" xfId="0" applyFont="1" applyFill="1" applyBorder="1" applyAlignment="1">
      <alignment/>
    </xf>
    <xf numFmtId="175" fontId="3" fillId="34" borderId="26" xfId="0" applyNumberFormat="1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/>
    </xf>
    <xf numFmtId="0" fontId="21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horizontal="left" vertical="center"/>
    </xf>
    <xf numFmtId="175" fontId="5" fillId="32" borderId="0" xfId="0" applyNumberFormat="1" applyFont="1" applyFill="1" applyBorder="1" applyAlignment="1">
      <alignment horizontal="left" vertical="center"/>
    </xf>
    <xf numFmtId="0" fontId="23" fillId="32" borderId="0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175" fontId="20" fillId="32" borderId="0" xfId="0" applyNumberFormat="1" applyFont="1" applyFill="1" applyBorder="1" applyAlignment="1">
      <alignment/>
    </xf>
    <xf numFmtId="0" fontId="2" fillId="32" borderId="27" xfId="0" applyFont="1" applyFill="1" applyBorder="1" applyAlignment="1">
      <alignment/>
    </xf>
    <xf numFmtId="10" fontId="20" fillId="32" borderId="27" xfId="0" applyNumberFormat="1" applyFont="1" applyFill="1" applyBorder="1" applyAlignment="1">
      <alignment/>
    </xf>
    <xf numFmtId="175" fontId="2" fillId="32" borderId="0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27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4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" fontId="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 horizontal="center" vertical="center"/>
    </xf>
    <xf numFmtId="49" fontId="0" fillId="32" borderId="16" xfId="0" applyNumberFormat="1" applyFill="1" applyBorder="1" applyAlignment="1">
      <alignment wrapText="1"/>
    </xf>
    <xf numFmtId="49" fontId="4" fillId="32" borderId="0" xfId="0" applyNumberFormat="1" applyFont="1" applyFill="1" applyBorder="1" applyAlignment="1">
      <alignment wrapText="1"/>
    </xf>
    <xf numFmtId="0" fontId="2" fillId="32" borderId="17" xfId="0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2" fontId="30" fillId="32" borderId="0" xfId="0" applyNumberFormat="1" applyFont="1" applyFill="1" applyAlignment="1">
      <alignment/>
    </xf>
    <xf numFmtId="0" fontId="30" fillId="32" borderId="17" xfId="0" applyFont="1" applyFill="1" applyBorder="1" applyAlignment="1">
      <alignment/>
    </xf>
    <xf numFmtId="0" fontId="30" fillId="32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3" fontId="2" fillId="32" borderId="0" xfId="0" applyNumberFormat="1" applyFont="1" applyFill="1" applyBorder="1" applyAlignment="1">
      <alignment vertical="center"/>
    </xf>
    <xf numFmtId="2" fontId="30" fillId="32" borderId="0" xfId="0" applyNumberFormat="1" applyFont="1" applyFill="1" applyBorder="1" applyAlignment="1">
      <alignment/>
    </xf>
    <xf numFmtId="183" fontId="2" fillId="34" borderId="1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175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75" fontId="5" fillId="34" borderId="10" xfId="0" applyNumberFormat="1" applyFont="1" applyFill="1" applyBorder="1" applyAlignment="1">
      <alignment horizontal="right" vertical="center"/>
    </xf>
    <xf numFmtId="175" fontId="5" fillId="32" borderId="0" xfId="0" applyNumberFormat="1" applyFont="1" applyFill="1" applyBorder="1" applyAlignment="1">
      <alignment horizontal="right" vertical="center"/>
    </xf>
    <xf numFmtId="0" fontId="0" fillId="32" borderId="0" xfId="0" applyFill="1" applyAlignment="1">
      <alignment horizontal="center"/>
    </xf>
    <xf numFmtId="175" fontId="5" fillId="34" borderId="10" xfId="0" applyNumberFormat="1" applyFont="1" applyFill="1" applyBorder="1" applyAlignment="1">
      <alignment horizontal="right" vertical="center"/>
    </xf>
    <xf numFmtId="175" fontId="5" fillId="32" borderId="0" xfId="0" applyNumberFormat="1" applyFont="1" applyFill="1" applyBorder="1" applyAlignment="1">
      <alignment horizontal="right" vertical="center"/>
    </xf>
    <xf numFmtId="175" fontId="5" fillId="34" borderId="10" xfId="0" applyNumberFormat="1" applyFont="1" applyFill="1" applyBorder="1" applyAlignment="1" applyProtection="1">
      <alignment horizontal="right" vertical="center"/>
      <protection locked="0"/>
    </xf>
    <xf numFmtId="175" fontId="5" fillId="32" borderId="0" xfId="0" applyNumberFormat="1" applyFont="1" applyFill="1" applyBorder="1" applyAlignment="1" applyProtection="1">
      <alignment horizontal="right" vertical="center"/>
      <protection locked="0"/>
    </xf>
    <xf numFmtId="0" fontId="31" fillId="32" borderId="0" xfId="0" applyFont="1" applyFill="1" applyBorder="1" applyAlignment="1">
      <alignment/>
    </xf>
    <xf numFmtId="0" fontId="22" fillId="32" borderId="28" xfId="0" applyFont="1" applyFill="1" applyBorder="1" applyAlignment="1">
      <alignment horizontal="left" vertical="center"/>
    </xf>
    <xf numFmtId="0" fontId="5" fillId="32" borderId="28" xfId="0" applyFont="1" applyFill="1" applyBorder="1" applyAlignment="1">
      <alignment horizontal="left" vertical="center"/>
    </xf>
    <xf numFmtId="175" fontId="5" fillId="32" borderId="28" xfId="0" applyNumberFormat="1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175" fontId="4" fillId="34" borderId="10" xfId="0" applyNumberFormat="1" applyFont="1" applyFill="1" applyBorder="1" applyAlignment="1">
      <alignment horizontal="right" vertical="center"/>
    </xf>
    <xf numFmtId="184" fontId="5" fillId="34" borderId="10" xfId="0" applyNumberFormat="1" applyFont="1" applyFill="1" applyBorder="1" applyAlignment="1">
      <alignment horizontal="right" vertical="center"/>
    </xf>
    <xf numFmtId="0" fontId="0" fillId="32" borderId="27" xfId="0" applyFill="1" applyBorder="1" applyAlignment="1">
      <alignment/>
    </xf>
    <xf numFmtId="10" fontId="20" fillId="32" borderId="0" xfId="0" applyNumberFormat="1" applyFont="1" applyFill="1" applyBorder="1" applyAlignment="1">
      <alignment/>
    </xf>
    <xf numFmtId="10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 locked="0"/>
    </xf>
    <xf numFmtId="175" fontId="2" fillId="33" borderId="10" xfId="0" applyNumberFormat="1" applyFont="1" applyFill="1" applyBorder="1" applyAlignment="1" applyProtection="1">
      <alignment vertical="center"/>
      <protection locked="0"/>
    </xf>
    <xf numFmtId="175" fontId="2" fillId="32" borderId="0" xfId="0" applyNumberFormat="1" applyFont="1" applyFill="1" applyBorder="1" applyAlignment="1" applyProtection="1">
      <alignment vertical="center"/>
      <protection locked="0"/>
    </xf>
    <xf numFmtId="10" fontId="2" fillId="32" borderId="0" xfId="0" applyNumberFormat="1" applyFont="1" applyFill="1" applyBorder="1" applyAlignment="1" applyProtection="1">
      <alignment vertical="center"/>
      <protection locked="0"/>
    </xf>
    <xf numFmtId="10" fontId="2" fillId="32" borderId="28" xfId="0" applyNumberFormat="1" applyFont="1" applyFill="1" applyBorder="1" applyAlignment="1" applyProtection="1">
      <alignment vertical="center"/>
      <protection locked="0"/>
    </xf>
    <xf numFmtId="175" fontId="2" fillId="34" borderId="10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183" fontId="3" fillId="34" borderId="19" xfId="0" applyNumberFormat="1" applyFont="1" applyFill="1" applyBorder="1" applyAlignment="1">
      <alignment horizontal="right" vertical="center" wrapText="1"/>
    </xf>
    <xf numFmtId="0" fontId="4" fillId="32" borderId="19" xfId="0" applyFont="1" applyFill="1" applyBorder="1" applyAlignment="1">
      <alignment horizontal="left" vertical="center" wrapText="1"/>
    </xf>
    <xf numFmtId="49" fontId="14" fillId="34" borderId="23" xfId="0" applyNumberFormat="1" applyFont="1" applyFill="1" applyBorder="1" applyAlignment="1">
      <alignment horizontal="center" wrapText="1"/>
    </xf>
    <xf numFmtId="0" fontId="32" fillId="32" borderId="1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33" fillId="0" borderId="0" xfId="47" applyFont="1" applyAlignment="1" applyProtection="1">
      <alignment/>
      <protection/>
    </xf>
    <xf numFmtId="0" fontId="21" fillId="32" borderId="0" xfId="0" applyFont="1" applyFill="1" applyBorder="1" applyAlignment="1">
      <alignment/>
    </xf>
    <xf numFmtId="0" fontId="33" fillId="32" borderId="0" xfId="47" applyFont="1" applyFill="1" applyAlignment="1" applyProtection="1">
      <alignment/>
      <protection/>
    </xf>
    <xf numFmtId="0" fontId="0" fillId="32" borderId="28" xfId="0" applyFont="1" applyFill="1" applyBorder="1" applyAlignment="1">
      <alignment/>
    </xf>
    <xf numFmtId="0" fontId="2" fillId="32" borderId="25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32" borderId="0" xfId="0" applyFont="1" applyFill="1" applyAlignment="1">
      <alignment horizontal="left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175" fontId="10" fillId="32" borderId="0" xfId="0" applyNumberFormat="1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/>
    </xf>
    <xf numFmtId="175" fontId="10" fillId="34" borderId="10" xfId="0" applyNumberFormat="1" applyFont="1" applyFill="1" applyBorder="1" applyAlignment="1">
      <alignment horizontal="right" vertical="center" wrapText="1"/>
    </xf>
    <xf numFmtId="0" fontId="0" fillId="32" borderId="30" xfId="0" applyFill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175" fontId="3" fillId="32" borderId="12" xfId="0" applyNumberFormat="1" applyFont="1" applyFill="1" applyBorder="1" applyAlignment="1">
      <alignment horizontal="right" vertical="center" wrapText="1"/>
    </xf>
    <xf numFmtId="0" fontId="2" fillId="32" borderId="14" xfId="0" applyFont="1" applyFill="1" applyBorder="1" applyAlignment="1">
      <alignment/>
    </xf>
    <xf numFmtId="0" fontId="4" fillId="32" borderId="0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 wrapText="1"/>
    </xf>
    <xf numFmtId="175" fontId="3" fillId="32" borderId="16" xfId="0" applyNumberFormat="1" applyFont="1" applyFill="1" applyBorder="1" applyAlignment="1">
      <alignment horizontal="right" vertical="center" wrapText="1"/>
    </xf>
    <xf numFmtId="0" fontId="2" fillId="32" borderId="30" xfId="0" applyFont="1" applyFill="1" applyBorder="1" applyAlignment="1">
      <alignment/>
    </xf>
    <xf numFmtId="0" fontId="2" fillId="32" borderId="30" xfId="0" applyFont="1" applyFill="1" applyBorder="1" applyAlignment="1">
      <alignment horizontal="left" vertical="center" wrapText="1"/>
    </xf>
    <xf numFmtId="175" fontId="3" fillId="32" borderId="30" xfId="0" applyNumberFormat="1" applyFont="1" applyFill="1" applyBorder="1" applyAlignment="1">
      <alignment horizontal="right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vertical="center" wrapText="1"/>
    </xf>
    <xf numFmtId="0" fontId="2" fillId="32" borderId="27" xfId="0" applyFont="1" applyFill="1" applyBorder="1" applyAlignment="1">
      <alignment horizontal="left" vertical="center" wrapText="1"/>
    </xf>
    <xf numFmtId="175" fontId="3" fillId="32" borderId="31" xfId="0" applyNumberFormat="1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3" fontId="3" fillId="32" borderId="31" xfId="0" applyNumberFormat="1" applyFont="1" applyFill="1" applyBorder="1" applyAlignment="1">
      <alignment vertical="center" wrapText="1"/>
    </xf>
    <xf numFmtId="183" fontId="4" fillId="34" borderId="10" xfId="0" applyNumberFormat="1" applyFont="1" applyFill="1" applyBorder="1" applyAlignment="1">
      <alignment vertical="center"/>
    </xf>
    <xf numFmtId="183" fontId="4" fillId="32" borderId="0" xfId="0" applyNumberFormat="1" applyFont="1" applyFill="1" applyBorder="1" applyAlignment="1">
      <alignment vertical="center"/>
    </xf>
    <xf numFmtId="3" fontId="3" fillId="32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/>
    </xf>
    <xf numFmtId="175" fontId="34" fillId="32" borderId="10" xfId="0" applyNumberFormat="1" applyFont="1" applyFill="1" applyBorder="1" applyAlignment="1">
      <alignment/>
    </xf>
    <xf numFmtId="0" fontId="0" fillId="0" borderId="0" xfId="0" applyAlignment="1">
      <alignment/>
    </xf>
    <xf numFmtId="49" fontId="18" fillId="32" borderId="0" xfId="47" applyNumberFormat="1" applyFont="1" applyFill="1" applyBorder="1" applyAlignment="1" applyProtection="1">
      <alignment/>
      <protection/>
    </xf>
    <xf numFmtId="175" fontId="13" fillId="32" borderId="0" xfId="0" applyNumberFormat="1" applyFont="1" applyFill="1" applyBorder="1" applyAlignment="1">
      <alignment horizontal="center" vertical="center"/>
    </xf>
    <xf numFmtId="0" fontId="35" fillId="32" borderId="0" xfId="0" applyFont="1" applyFill="1" applyBorder="1" applyAlignment="1">
      <alignment horizontal="left" vertical="center"/>
    </xf>
    <xf numFmtId="175" fontId="13" fillId="34" borderId="32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horizontal="right"/>
    </xf>
    <xf numFmtId="0" fontId="2" fillId="32" borderId="27" xfId="0" applyFont="1" applyFill="1" applyBorder="1" applyAlignment="1">
      <alignment/>
    </xf>
    <xf numFmtId="175" fontId="34" fillId="34" borderId="32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30" fillId="32" borderId="0" xfId="0" applyFont="1" applyFill="1" applyAlignment="1">
      <alignment/>
    </xf>
    <xf numFmtId="3" fontId="2" fillId="32" borderId="0" xfId="0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>
      <alignment horizontal="right"/>
    </xf>
    <xf numFmtId="4" fontId="2" fillId="34" borderId="10" xfId="0" applyNumberFormat="1" applyFont="1" applyFill="1" applyBorder="1" applyAlignment="1" applyProtection="1">
      <alignment vertical="center"/>
      <protection locked="0"/>
    </xf>
    <xf numFmtId="4" fontId="2" fillId="32" borderId="31" xfId="0" applyNumberFormat="1" applyFont="1" applyFill="1" applyBorder="1" applyAlignment="1" applyProtection="1">
      <alignment vertical="center"/>
      <protection locked="0"/>
    </xf>
    <xf numFmtId="4" fontId="2" fillId="33" borderId="25" xfId="0" applyNumberFormat="1" applyFont="1" applyFill="1" applyBorder="1" applyAlignment="1" applyProtection="1">
      <alignment vertical="center"/>
      <protection locked="0"/>
    </xf>
    <xf numFmtId="183" fontId="0" fillId="32" borderId="0" xfId="0" applyNumberFormat="1" applyFill="1" applyAlignment="1">
      <alignment/>
    </xf>
    <xf numFmtId="4" fontId="2" fillId="32" borderId="0" xfId="0" applyNumberFormat="1" applyFont="1" applyFill="1" applyBorder="1" applyAlignment="1" applyProtection="1">
      <alignment vertical="center"/>
      <protection locked="0"/>
    </xf>
    <xf numFmtId="4" fontId="10" fillId="34" borderId="10" xfId="0" applyNumberFormat="1" applyFont="1" applyFill="1" applyBorder="1" applyAlignment="1">
      <alignment horizontal="right" vertical="center" wrapText="1"/>
    </xf>
    <xf numFmtId="49" fontId="0" fillId="32" borderId="0" xfId="0" applyNumberFormat="1" applyFill="1" applyBorder="1" applyAlignment="1">
      <alignment wrapText="1"/>
    </xf>
    <xf numFmtId="49" fontId="14" fillId="32" borderId="0" xfId="0" applyNumberFormat="1" applyFont="1" applyFill="1" applyBorder="1" applyAlignment="1">
      <alignment horizontal="justify"/>
    </xf>
    <xf numFmtId="0" fontId="15" fillId="32" borderId="0" xfId="0" applyFont="1" applyFill="1" applyAlignment="1">
      <alignment/>
    </xf>
    <xf numFmtId="49" fontId="12" fillId="32" borderId="0" xfId="0" applyNumberFormat="1" applyFont="1" applyFill="1" applyBorder="1" applyAlignment="1">
      <alignment horizontal="justify"/>
    </xf>
    <xf numFmtId="0" fontId="12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 wrapText="1"/>
    </xf>
    <xf numFmtId="0" fontId="14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/>
    </xf>
    <xf numFmtId="49" fontId="18" fillId="32" borderId="0" xfId="47" applyNumberFormat="1" applyFill="1" applyBorder="1" applyAlignment="1" applyProtection="1">
      <alignment/>
      <protection/>
    </xf>
    <xf numFmtId="0" fontId="0" fillId="32" borderId="0" xfId="0" applyFill="1" applyAlignment="1">
      <alignment/>
    </xf>
    <xf numFmtId="0" fontId="1" fillId="32" borderId="33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horizontal="left" vertical="center" wrapText="1"/>
    </xf>
    <xf numFmtId="175" fontId="3" fillId="32" borderId="25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32" borderId="0" xfId="0" applyFont="1" applyFill="1" applyBorder="1" applyAlignment="1">
      <alignment horizontal="justify"/>
    </xf>
    <xf numFmtId="49" fontId="18" fillId="32" borderId="0" xfId="47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0" xfId="0" applyFont="1" applyFill="1" applyBorder="1" applyAlignment="1">
      <alignment horizontal="justify"/>
    </xf>
    <xf numFmtId="49" fontId="14" fillId="32" borderId="0" xfId="0" applyNumberFormat="1" applyFont="1" applyFill="1" applyBorder="1" applyAlignment="1">
      <alignment horizontal="justify" vertical="center"/>
    </xf>
    <xf numFmtId="0" fontId="15" fillId="32" borderId="0" xfId="0" applyFont="1" applyFill="1" applyBorder="1" applyAlignment="1">
      <alignment/>
    </xf>
    <xf numFmtId="0" fontId="19" fillId="35" borderId="29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2" fontId="0" fillId="35" borderId="37" xfId="0" applyNumberFormat="1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14" fontId="0" fillId="35" borderId="39" xfId="0" applyNumberFormat="1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19" fillId="35" borderId="36" xfId="0" applyFont="1" applyFill="1" applyBorder="1" applyAlignment="1">
      <alignment horizontal="center" vertical="center" wrapText="1"/>
    </xf>
    <xf numFmtId="0" fontId="0" fillId="32" borderId="26" xfId="0" applyFill="1" applyBorder="1" applyAlignment="1">
      <alignment/>
    </xf>
    <xf numFmtId="14" fontId="0" fillId="35" borderId="40" xfId="0" applyNumberFormat="1" applyFont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2" fontId="0" fillId="35" borderId="40" xfId="0" applyNumberFormat="1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2" fontId="0" fillId="35" borderId="26" xfId="0" applyNumberFormat="1" applyFont="1" applyFill="1" applyBorder="1" applyAlignment="1">
      <alignment horizontal="center" vertical="center" wrapText="1"/>
    </xf>
    <xf numFmtId="2" fontId="0" fillId="35" borderId="36" xfId="0" applyNumberFormat="1" applyFont="1" applyFill="1" applyBorder="1" applyAlignment="1">
      <alignment horizontal="center" vertical="center" wrapText="1"/>
    </xf>
    <xf numFmtId="2" fontId="0" fillId="35" borderId="21" xfId="0" applyNumberFormat="1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14" fontId="0" fillId="35" borderId="29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2" borderId="0" xfId="47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76200</xdr:rowOff>
    </xdr:from>
    <xdr:to>
      <xdr:col>9</xdr:col>
      <xdr:colOff>676275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4765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0</xdr:col>
      <xdr:colOff>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4</xdr:col>
      <xdr:colOff>1076325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9527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0</xdr:col>
      <xdr:colOff>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4</xdr:col>
      <xdr:colOff>942975</xdr:colOff>
      <xdr:row>2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143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66675</xdr:rowOff>
    </xdr:from>
    <xdr:to>
      <xdr:col>8</xdr:col>
      <xdr:colOff>723900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762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57150</xdr:rowOff>
    </xdr:from>
    <xdr:to>
      <xdr:col>8</xdr:col>
      <xdr:colOff>304800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6670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57150</xdr:rowOff>
    </xdr:from>
    <xdr:to>
      <xdr:col>8</xdr:col>
      <xdr:colOff>314325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6670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0</xdr:col>
      <xdr:colOff>0</xdr:colOff>
      <xdr:row>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333500"/>
          <a:ext cx="0" cy="485775"/>
        </a:xfrm>
        <a:prstGeom prst="rect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Überprüfen, ob die verbleibende Belastung aus Strom- und Öko- Mineralölsteuer höher ist als die Entlastung durch die Absenkung des Arbeitgeberanteils an den Rentenversicherungsbeiträgen.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1743075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10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076450"/>
          <a:ext cx="0" cy="4572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Zusätzlichen Steuererlaß beim zuständigen Hauptzollamt beantragen (bis spätestens zum 31.12. des folgenden Jahres).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66675</xdr:colOff>
      <xdr:row>5</xdr:row>
      <xdr:rowOff>114300</xdr:rowOff>
    </xdr:from>
    <xdr:to>
      <xdr:col>9</xdr:col>
      <xdr:colOff>219075</xdr:colOff>
      <xdr:row>7</xdr:row>
      <xdr:rowOff>104775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162050" y="1333500"/>
          <a:ext cx="6686550" cy="485775"/>
        </a:xfrm>
        <a:prstGeom prst="rect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Überprüfen, ob die verbleibende Belastung aus Strom- und Öko- Mineralölsteuer höher ist als die Entlastung durch die Absenkung des Arbeitgeberanteils an den Rentenversicherungsbeiträgen.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657225</xdr:colOff>
      <xdr:row>7</xdr:row>
      <xdr:rowOff>28575</xdr:rowOff>
    </xdr:from>
    <xdr:to>
      <xdr:col>8</xdr:col>
      <xdr:colOff>657225</xdr:colOff>
      <xdr:row>8</xdr:row>
      <xdr:rowOff>47625</xdr:rowOff>
    </xdr:to>
    <xdr:sp>
      <xdr:nvSpPr>
        <xdr:cNvPr id="5" name="Line 2"/>
        <xdr:cNvSpPr>
          <a:spLocks/>
        </xdr:cNvSpPr>
      </xdr:nvSpPr>
      <xdr:spPr>
        <a:xfrm>
          <a:off x="7058025" y="1743075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114300</xdr:rowOff>
    </xdr:from>
    <xdr:to>
      <xdr:col>9</xdr:col>
      <xdr:colOff>219075</xdr:colOff>
      <xdr:row>10</xdr:row>
      <xdr:rowOff>76200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162050" y="2076450"/>
          <a:ext cx="6686550" cy="4572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Zusätzlichen Steuererlaß beim zuständigen Hauptzollamt beantragen (bis spätestens zum 31.12. des folgenden Jahres).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0</xdr:col>
      <xdr:colOff>0</xdr:colOff>
      <xdr:row>2</xdr:row>
      <xdr:rowOff>228600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619125</xdr:colOff>
      <xdr:row>1</xdr:row>
      <xdr:rowOff>85725</xdr:rowOff>
    </xdr:from>
    <xdr:to>
      <xdr:col>12</xdr:col>
      <xdr:colOff>685800</xdr:colOff>
      <xdr:row>2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717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5</xdr:row>
      <xdr:rowOff>114300</xdr:rowOff>
    </xdr:from>
    <xdr:to>
      <xdr:col>22</xdr:col>
      <xdr:colOff>219075</xdr:colOff>
      <xdr:row>7</xdr:row>
      <xdr:rowOff>104775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2753975" y="1333500"/>
          <a:ext cx="6686550" cy="485775"/>
        </a:xfrm>
        <a:prstGeom prst="rect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Überprüfen, ob die verbleibende Belastung aus Strom- und Öko- Mineralölsteuer höher ist als die Entlastung durch die Absenkung des Arbeitgeberanteils an den Rentenversicherungsbeiträgen.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657225</xdr:colOff>
      <xdr:row>7</xdr:row>
      <xdr:rowOff>28575</xdr:rowOff>
    </xdr:from>
    <xdr:to>
      <xdr:col>21</xdr:col>
      <xdr:colOff>657225</xdr:colOff>
      <xdr:row>8</xdr:row>
      <xdr:rowOff>47625</xdr:rowOff>
    </xdr:to>
    <xdr:sp>
      <xdr:nvSpPr>
        <xdr:cNvPr id="10" name="Line 2"/>
        <xdr:cNvSpPr>
          <a:spLocks/>
        </xdr:cNvSpPr>
      </xdr:nvSpPr>
      <xdr:spPr>
        <a:xfrm>
          <a:off x="18649950" y="1743075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8</xdr:row>
      <xdr:rowOff>114300</xdr:rowOff>
    </xdr:from>
    <xdr:to>
      <xdr:col>22</xdr:col>
      <xdr:colOff>219075</xdr:colOff>
      <xdr:row>10</xdr:row>
      <xdr:rowOff>76200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2753975" y="2076450"/>
          <a:ext cx="6686550" cy="4572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Zusätzlichen Steuererlaß beim zuständigen Hauptzollamt beantragen (bis spätestens zum 31.12. des folgenden Jahres).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619125</xdr:colOff>
      <xdr:row>1</xdr:row>
      <xdr:rowOff>85725</xdr:rowOff>
    </xdr:from>
    <xdr:to>
      <xdr:col>25</xdr:col>
      <xdr:colOff>685800</xdr:colOff>
      <xdr:row>2</xdr:row>
      <xdr:rowOff>238125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02575" y="25717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5572125</xdr:colOff>
      <xdr:row>1</xdr:row>
      <xdr:rowOff>76200</xdr:rowOff>
    </xdr:from>
    <xdr:to>
      <xdr:col>4</xdr:col>
      <xdr:colOff>561975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9527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oll.de/SiteGlobals/Forms/FormularMerkblattSuche/FormularMerkblattSuche_ThemenSuche_form.html#theme-search-ancho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oll.de/SiteGlobals/Forms/FormularMerkblattSuche/FormularMerkblattSuche_ThemenSuche_form.html#theme-search-ancho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oll.de/SiteGlobals/Forms/FormularMerkblattSuche/FormularMerkblattSuche_ThemenSuche_form.html#theme-search-ancho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zoll.de/SiteGlobals/Forms/FormularMerkblattSuche/FormularMerkblattSuche_ThemenSuche_form.html#theme-search-ancho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zoll.de/SiteGlobals/Forms/FormularMerkblattSuche/FormularMerkblattSuche_ThemenSuche_form.html#theme-search-ancho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zoll.de/SiteGlobals/Forms/FormularMerkblattSuche/FormularMerkblattSuche_ThemenSuche_form.html#theme-search-anchor" TargetMode="External" /><Relationship Id="rId2" Type="http://schemas.openxmlformats.org/officeDocument/2006/relationships/hyperlink" Target="http://www.zoll.de/SiteGlobals/Forms/FormularMerkblattSuche/FormularMerkblattSuche_ThemenSuche_form.html#theme-search-anchor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tabSelected="1" zoomScalePageLayoutView="0" workbookViewId="0" topLeftCell="A1">
      <selection activeCell="B31" sqref="B31"/>
    </sheetView>
  </sheetViews>
  <sheetFormatPr defaultColWidth="11.421875" defaultRowHeight="12.75"/>
  <cols>
    <col min="1" max="1" width="3.7109375" style="40" customWidth="1"/>
    <col min="2" max="2" width="5.8515625" style="40" customWidth="1"/>
    <col min="3" max="3" width="56.421875" style="40" customWidth="1"/>
    <col min="4" max="4" width="17.00390625" style="40" customWidth="1"/>
    <col min="5" max="8" width="11.421875" style="40" customWidth="1"/>
    <col min="9" max="9" width="5.421875" style="40" customWidth="1"/>
    <col min="10" max="16384" width="11.421875" style="40" customWidth="1"/>
  </cols>
  <sheetData>
    <row r="1" ht="13.5" thickBot="1"/>
    <row r="2" spans="2:10" ht="13.5" thickTop="1">
      <c r="B2" s="2"/>
      <c r="C2" s="17"/>
      <c r="D2" s="17"/>
      <c r="E2" s="3"/>
      <c r="F2" s="3"/>
      <c r="G2" s="3"/>
      <c r="H2" s="3"/>
      <c r="I2" s="3"/>
      <c r="J2" s="4"/>
    </row>
    <row r="3" spans="2:10" ht="25.5" customHeight="1">
      <c r="B3" s="18"/>
      <c r="C3" s="19"/>
      <c r="D3" s="19"/>
      <c r="E3" s="20"/>
      <c r="F3" s="20"/>
      <c r="G3" s="20"/>
      <c r="H3" s="20"/>
      <c r="I3" s="20"/>
      <c r="J3" s="21"/>
    </row>
    <row r="4" spans="2:10" ht="17.25">
      <c r="B4" s="18"/>
      <c r="C4" s="210" t="s">
        <v>7</v>
      </c>
      <c r="D4" s="211"/>
      <c r="E4" s="211"/>
      <c r="F4" s="211"/>
      <c r="G4" s="211"/>
      <c r="H4" s="20"/>
      <c r="I4" s="20"/>
      <c r="J4" s="21"/>
    </row>
    <row r="5" spans="2:10" ht="21.75" customHeight="1">
      <c r="B5" s="18"/>
      <c r="C5" s="22" t="s">
        <v>10</v>
      </c>
      <c r="D5" s="19"/>
      <c r="E5" s="20"/>
      <c r="F5" s="20"/>
      <c r="G5" s="20"/>
      <c r="H5" s="20"/>
      <c r="I5" s="20"/>
      <c r="J5" s="21"/>
    </row>
    <row r="6" spans="2:10" ht="54" customHeight="1">
      <c r="B6" s="18"/>
      <c r="C6" s="23" t="s">
        <v>34</v>
      </c>
      <c r="D6" s="19"/>
      <c r="E6" s="20"/>
      <c r="F6" s="20"/>
      <c r="G6" s="20"/>
      <c r="H6" s="20"/>
      <c r="I6" s="20"/>
      <c r="J6" s="21"/>
    </row>
    <row r="7" spans="2:10" ht="11.25" customHeight="1">
      <c r="B7" s="18"/>
      <c r="C7" s="23"/>
      <c r="D7" s="19"/>
      <c r="E7" s="20"/>
      <c r="F7" s="20"/>
      <c r="G7" s="20"/>
      <c r="H7" s="20"/>
      <c r="I7" s="20"/>
      <c r="J7" s="21"/>
    </row>
    <row r="8" spans="2:10" ht="24" customHeight="1">
      <c r="B8" s="18"/>
      <c r="C8" s="212" t="s">
        <v>8</v>
      </c>
      <c r="D8" s="213"/>
      <c r="E8" s="213"/>
      <c r="F8" s="213"/>
      <c r="G8" s="213"/>
      <c r="H8" s="213"/>
      <c r="I8" s="20"/>
      <c r="J8" s="21"/>
    </row>
    <row r="9" spans="2:10" ht="12.75" customHeight="1">
      <c r="B9" s="18"/>
      <c r="C9" s="23"/>
      <c r="D9" s="19"/>
      <c r="E9" s="20"/>
      <c r="F9" s="20"/>
      <c r="G9" s="20"/>
      <c r="H9" s="20"/>
      <c r="I9" s="20"/>
      <c r="J9" s="21"/>
    </row>
    <row r="10" spans="2:10" ht="12.75">
      <c r="B10" s="18"/>
      <c r="C10" s="24"/>
      <c r="D10" s="20"/>
      <c r="E10" s="20"/>
      <c r="F10" s="20"/>
      <c r="G10" s="20"/>
      <c r="H10" s="20"/>
      <c r="I10" s="20"/>
      <c r="J10" s="21"/>
    </row>
    <row r="11" spans="2:10" ht="15">
      <c r="B11" s="18"/>
      <c r="C11" s="33" t="s">
        <v>14</v>
      </c>
      <c r="D11" s="20"/>
      <c r="E11" s="20"/>
      <c r="F11" s="20"/>
      <c r="G11" s="20"/>
      <c r="H11" s="20"/>
      <c r="I11" s="20"/>
      <c r="J11" s="21"/>
    </row>
    <row r="12" spans="2:10" ht="12.75">
      <c r="B12" s="18"/>
      <c r="C12" s="20"/>
      <c r="D12" s="20"/>
      <c r="E12" s="20"/>
      <c r="F12" s="20"/>
      <c r="G12" s="20"/>
      <c r="H12" s="20"/>
      <c r="I12" s="20"/>
      <c r="J12" s="21"/>
    </row>
    <row r="13" spans="2:10" ht="69">
      <c r="B13" s="18"/>
      <c r="C13" s="25" t="s">
        <v>57</v>
      </c>
      <c r="D13" s="36"/>
      <c r="E13" s="26"/>
      <c r="F13" s="26"/>
      <c r="G13" s="26"/>
      <c r="H13" s="26"/>
      <c r="I13" s="26"/>
      <c r="J13" s="21"/>
    </row>
    <row r="14" spans="2:10" ht="14.25" thickBot="1">
      <c r="B14" s="18"/>
      <c r="C14" s="54"/>
      <c r="D14" s="36"/>
      <c r="E14" s="26"/>
      <c r="F14" s="26"/>
      <c r="G14" s="26"/>
      <c r="H14" s="26"/>
      <c r="I14" s="26"/>
      <c r="J14" s="21"/>
    </row>
    <row r="15" spans="2:10" ht="14.25" thickTop="1">
      <c r="B15" s="18"/>
      <c r="C15" s="55"/>
      <c r="D15" s="36"/>
      <c r="E15" s="209"/>
      <c r="F15" s="209"/>
      <c r="G15" s="209"/>
      <c r="H15" s="209"/>
      <c r="I15" s="26"/>
      <c r="J15" s="21"/>
    </row>
    <row r="16" spans="2:10" ht="17.25">
      <c r="B16" s="18"/>
      <c r="C16" s="147" t="s">
        <v>87</v>
      </c>
      <c r="D16" s="36"/>
      <c r="E16" s="216"/>
      <c r="F16" s="217"/>
      <c r="G16" s="217"/>
      <c r="H16" s="217"/>
      <c r="I16" s="26"/>
      <c r="J16" s="21"/>
    </row>
    <row r="17" spans="2:10" ht="13.5">
      <c r="B17" s="18"/>
      <c r="C17" s="58"/>
      <c r="D17" s="36"/>
      <c r="E17" s="26"/>
      <c r="F17" s="26"/>
      <c r="G17" s="26"/>
      <c r="H17" s="26"/>
      <c r="I17" s="26"/>
      <c r="J17" s="21"/>
    </row>
    <row r="18" spans="2:10" ht="15">
      <c r="B18" s="18"/>
      <c r="C18" s="56" t="s">
        <v>82</v>
      </c>
      <c r="D18" s="36"/>
      <c r="E18" s="214"/>
      <c r="F18" s="215"/>
      <c r="G18" s="215"/>
      <c r="H18" s="215"/>
      <c r="I18" s="26"/>
      <c r="J18" s="21"/>
    </row>
    <row r="19" spans="2:10" ht="12.75">
      <c r="B19" s="18"/>
      <c r="C19" s="57"/>
      <c r="D19" s="38"/>
      <c r="E19" s="209"/>
      <c r="F19" s="209"/>
      <c r="G19" s="209"/>
      <c r="H19" s="209"/>
      <c r="I19" s="26"/>
      <c r="J19" s="21"/>
    </row>
    <row r="20" spans="2:10" ht="15">
      <c r="B20" s="18"/>
      <c r="C20" s="56" t="s">
        <v>83</v>
      </c>
      <c r="D20" s="38"/>
      <c r="E20" s="214"/>
      <c r="F20" s="215"/>
      <c r="G20" s="215"/>
      <c r="H20" s="215"/>
      <c r="I20" s="26"/>
      <c r="J20" s="21"/>
    </row>
    <row r="21" spans="2:10" ht="15">
      <c r="B21" s="18"/>
      <c r="C21" s="58"/>
      <c r="D21" s="26"/>
      <c r="E21" s="215"/>
      <c r="F21" s="215"/>
      <c r="G21" s="215"/>
      <c r="H21" s="215"/>
      <c r="I21" s="26"/>
      <c r="J21" s="21"/>
    </row>
    <row r="22" spans="2:10" ht="15">
      <c r="B22" s="18"/>
      <c r="C22" s="56" t="s">
        <v>84</v>
      </c>
      <c r="D22" s="26"/>
      <c r="E22" s="214"/>
      <c r="F22" s="215"/>
      <c r="G22" s="215"/>
      <c r="H22" s="215"/>
      <c r="I22" s="26"/>
      <c r="J22" s="21"/>
    </row>
    <row r="23" spans="2:10" ht="14.25" customHeight="1">
      <c r="B23" s="18"/>
      <c r="C23" s="56"/>
      <c r="D23" s="26"/>
      <c r="E23" s="215"/>
      <c r="F23" s="215"/>
      <c r="G23" s="215"/>
      <c r="H23" s="215"/>
      <c r="I23" s="26"/>
      <c r="J23" s="21"/>
    </row>
    <row r="24" spans="2:10" ht="15">
      <c r="B24" s="18"/>
      <c r="C24" s="56" t="s">
        <v>85</v>
      </c>
      <c r="D24" s="26"/>
      <c r="E24" s="214"/>
      <c r="F24" s="215"/>
      <c r="G24" s="215"/>
      <c r="H24" s="215"/>
      <c r="I24" s="26"/>
      <c r="J24" s="21"/>
    </row>
    <row r="25" spans="2:10" ht="15" thickBot="1">
      <c r="B25" s="18"/>
      <c r="C25" s="59"/>
      <c r="D25" s="29"/>
      <c r="E25" s="209"/>
      <c r="F25" s="209"/>
      <c r="G25" s="209"/>
      <c r="H25" s="209"/>
      <c r="I25" s="26"/>
      <c r="J25" s="21"/>
    </row>
    <row r="26" spans="2:10" ht="15.75" thickTop="1">
      <c r="B26" s="18"/>
      <c r="C26" s="43"/>
      <c r="D26" s="20"/>
      <c r="E26" s="35"/>
      <c r="F26" s="29"/>
      <c r="G26" s="29"/>
      <c r="H26" s="29"/>
      <c r="I26" s="26"/>
      <c r="J26" s="21"/>
    </row>
    <row r="27" spans="2:10" ht="15">
      <c r="B27" s="18"/>
      <c r="C27" s="44" t="s">
        <v>15</v>
      </c>
      <c r="D27" s="20"/>
      <c r="E27" s="35"/>
      <c r="F27" s="29"/>
      <c r="G27" s="29"/>
      <c r="H27" s="29"/>
      <c r="I27" s="26"/>
      <c r="J27" s="21"/>
    </row>
    <row r="28" spans="2:10" ht="9.75" customHeight="1" thickBot="1">
      <c r="B28" s="6"/>
      <c r="C28" s="30"/>
      <c r="D28" s="7"/>
      <c r="E28" s="31"/>
      <c r="F28" s="32"/>
      <c r="G28" s="32"/>
      <c r="H28" s="32"/>
      <c r="I28" s="102"/>
      <c r="J28" s="86"/>
    </row>
    <row r="29" spans="3:8" ht="13.5" thickTop="1">
      <c r="C29" s="20"/>
      <c r="D29" s="20"/>
      <c r="E29" s="20"/>
      <c r="F29" s="20"/>
      <c r="G29" s="20"/>
      <c r="H29" s="20"/>
    </row>
    <row r="31" s="149" customFormat="1" ht="15">
      <c r="C31" s="150"/>
    </row>
    <row r="32" s="149" customFormat="1" ht="15"/>
    <row r="33" s="149" customFormat="1" ht="15">
      <c r="C33" s="150"/>
    </row>
    <row r="35" ht="15">
      <c r="C35" s="152"/>
    </row>
  </sheetData>
  <sheetProtection/>
  <mergeCells count="12">
    <mergeCell ref="E24:H24"/>
    <mergeCell ref="E25:H25"/>
    <mergeCell ref="E20:H20"/>
    <mergeCell ref="E21:H21"/>
    <mergeCell ref="E22:H22"/>
    <mergeCell ref="E23:H23"/>
    <mergeCell ref="E19:H19"/>
    <mergeCell ref="C4:G4"/>
    <mergeCell ref="C8:H8"/>
    <mergeCell ref="E15:H15"/>
    <mergeCell ref="E18:H18"/>
    <mergeCell ref="E16:H16"/>
  </mergeCells>
  <printOptions/>
  <pageMargins left="1.07" right="0.787401575" top="0.53" bottom="0.51" header="0.37" footer="0.28"/>
  <pageSetup fitToHeight="1" fitToWidth="1" horizontalDpi="600" verticalDpi="600" orientation="landscape" paperSize="9" scale="76" r:id="rId2"/>
  <headerFooter alignWithMargins="0">
    <oddFooter>&amp;L&amp;F&amp;RRev. 01
erstellt durch:
freigegeben durch: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8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4.140625" style="40" customWidth="1"/>
    <col min="2" max="2" width="3.421875" style="40" customWidth="1"/>
    <col min="3" max="3" width="91.7109375" style="40" customWidth="1"/>
    <col min="4" max="4" width="15.00390625" style="40" bestFit="1" customWidth="1"/>
    <col min="5" max="5" width="18.28125" style="40" customWidth="1"/>
    <col min="6" max="6" width="5.7109375" style="40" customWidth="1"/>
    <col min="7" max="16384" width="11.421875" style="40" customWidth="1"/>
  </cols>
  <sheetData>
    <row r="1" ht="17.25" customHeight="1" thickBot="1"/>
    <row r="2" spans="2:5" ht="21" customHeight="1" thickTop="1">
      <c r="B2" s="2"/>
      <c r="C2" s="3"/>
      <c r="D2" s="3"/>
      <c r="E2" s="4"/>
    </row>
    <row r="3" spans="2:5" ht="24" customHeight="1">
      <c r="B3" s="18"/>
      <c r="C3" s="97" t="s">
        <v>63</v>
      </c>
      <c r="D3" s="20"/>
      <c r="E3" s="21"/>
    </row>
    <row r="4" spans="2:5" ht="22.5" customHeight="1">
      <c r="B4" s="8"/>
      <c r="C4" s="45"/>
      <c r="E4" s="11"/>
    </row>
    <row r="5" spans="2:5" ht="16.5" customHeight="1">
      <c r="B5" s="8"/>
      <c r="C5" s="45" t="s">
        <v>88</v>
      </c>
      <c r="D5" s="39" t="s">
        <v>5</v>
      </c>
      <c r="E5" s="11"/>
    </row>
    <row r="6" spans="2:5" ht="15">
      <c r="B6" s="8"/>
      <c r="C6" s="48" t="s">
        <v>62</v>
      </c>
      <c r="D6" s="41" t="s">
        <v>6</v>
      </c>
      <c r="E6" s="11"/>
    </row>
    <row r="7" spans="2:5" ht="9" customHeight="1">
      <c r="B7" s="8"/>
      <c r="C7" s="46"/>
      <c r="D7" s="47"/>
      <c r="E7" s="11"/>
    </row>
    <row r="8" spans="2:5" ht="15">
      <c r="B8" s="8"/>
      <c r="C8" s="48"/>
      <c r="E8" s="21"/>
    </row>
    <row r="9" spans="2:5" ht="18" customHeight="1">
      <c r="B9" s="8"/>
      <c r="C9" s="154" t="s">
        <v>64</v>
      </c>
      <c r="D9" s="106">
        <v>20.5</v>
      </c>
      <c r="E9" s="107" t="s">
        <v>11</v>
      </c>
    </row>
    <row r="10" spans="2:5" ht="25.5" customHeight="1">
      <c r="B10" s="5"/>
      <c r="C10" s="155" t="s">
        <v>4</v>
      </c>
      <c r="D10" s="106">
        <v>15.37</v>
      </c>
      <c r="E10" s="107" t="s">
        <v>11</v>
      </c>
    </row>
    <row r="11" spans="2:5" ht="13.5" customHeight="1">
      <c r="B11" s="5"/>
      <c r="C11" s="153"/>
      <c r="D11" s="47"/>
      <c r="E11" s="11"/>
    </row>
    <row r="12" spans="2:5" ht="22.5" customHeight="1">
      <c r="B12" s="5"/>
      <c r="C12" s="60"/>
      <c r="D12" s="47"/>
      <c r="E12" s="11"/>
    </row>
    <row r="13" spans="2:5" ht="22.5" customHeight="1">
      <c r="B13" s="5"/>
      <c r="C13" s="48" t="s">
        <v>89</v>
      </c>
      <c r="D13" s="105">
        <v>7589685</v>
      </c>
      <c r="E13" s="104" t="s">
        <v>12</v>
      </c>
    </row>
    <row r="14" spans="2:5" ht="22.5" customHeight="1">
      <c r="B14" s="5"/>
      <c r="C14" s="47"/>
      <c r="D14" s="47"/>
      <c r="E14" s="11"/>
    </row>
    <row r="15" spans="2:5" ht="19.5" customHeight="1">
      <c r="B15" s="223"/>
      <c r="C15" s="1" t="s">
        <v>60</v>
      </c>
      <c r="D15" s="49">
        <f>D13/1000*D10</f>
        <v>116653.45845</v>
      </c>
      <c r="E15" s="11"/>
    </row>
    <row r="16" spans="2:5" ht="22.5" customHeight="1">
      <c r="B16" s="223"/>
      <c r="C16" s="146" t="s">
        <v>59</v>
      </c>
      <c r="D16" s="51">
        <f>48733/1000*(D9-D10)</f>
        <v>250.00029000000004</v>
      </c>
      <c r="E16" s="11"/>
    </row>
    <row r="17" spans="2:5" ht="22.5" customHeight="1">
      <c r="B17" s="5"/>
      <c r="C17" s="50" t="s">
        <v>13</v>
      </c>
      <c r="D17" s="62">
        <f>D16+D15</f>
        <v>116903.45874</v>
      </c>
      <c r="E17" s="11"/>
    </row>
    <row r="18" spans="2:5" ht="15.75" customHeight="1">
      <c r="B18" s="8"/>
      <c r="C18" s="224" t="s">
        <v>61</v>
      </c>
      <c r="D18" s="225">
        <f>D13/1000*D9</f>
        <v>155588.5425</v>
      </c>
      <c r="E18" s="11"/>
    </row>
    <row r="19" spans="2:5" ht="20.25" customHeight="1">
      <c r="B19" s="8"/>
      <c r="C19" s="224"/>
      <c r="D19" s="226"/>
      <c r="E19" s="11"/>
    </row>
    <row r="20" spans="2:5" ht="20.25" customHeight="1">
      <c r="B20" s="8"/>
      <c r="C20" s="1" t="s">
        <v>2</v>
      </c>
      <c r="D20" s="145">
        <f>IF(D18-D17&lt;0,0,D18-D17)</f>
        <v>38685.08376000001</v>
      </c>
      <c r="E20" s="11"/>
    </row>
    <row r="21" spans="2:5" ht="15" customHeight="1">
      <c r="B21" s="8"/>
      <c r="C21" s="16"/>
      <c r="D21" s="53"/>
      <c r="E21" s="11"/>
    </row>
    <row r="22" spans="2:5" ht="15" customHeight="1">
      <c r="B22" s="8"/>
      <c r="C22" s="16"/>
      <c r="D22" s="53"/>
      <c r="E22" s="11"/>
    </row>
    <row r="23" spans="2:5" ht="15" customHeight="1">
      <c r="B23" s="8"/>
      <c r="C23" s="221" t="s">
        <v>76</v>
      </c>
      <c r="D23" s="222"/>
      <c r="E23" s="11"/>
    </row>
    <row r="24" spans="2:5" ht="15" customHeight="1">
      <c r="B24" s="8"/>
      <c r="C24" s="16"/>
      <c r="D24" s="53"/>
      <c r="E24" s="11"/>
    </row>
    <row r="25" spans="2:5" ht="15" customHeight="1">
      <c r="B25" s="8"/>
      <c r="C25" s="218" t="s">
        <v>108</v>
      </c>
      <c r="D25" s="219"/>
      <c r="E25" s="220"/>
    </row>
    <row r="26" spans="2:5" ht="15" customHeight="1">
      <c r="B26" s="8"/>
      <c r="C26" s="16"/>
      <c r="D26" s="53"/>
      <c r="E26" s="11"/>
    </row>
    <row r="27" spans="2:5" ht="15">
      <c r="B27" s="8"/>
      <c r="C27" s="44" t="s">
        <v>15</v>
      </c>
      <c r="D27" s="52"/>
      <c r="E27" s="11"/>
    </row>
    <row r="28" spans="2:5" ht="15" thickBot="1">
      <c r="B28" s="13"/>
      <c r="C28" s="14"/>
      <c r="D28" s="14"/>
      <c r="E28" s="15"/>
    </row>
    <row r="29" ht="13.5" thickTop="1"/>
    <row r="30" s="149" customFormat="1" ht="15"/>
    <row r="31" s="149" customFormat="1" ht="12.75" customHeight="1"/>
    <row r="32" s="149" customFormat="1" ht="12.75" customHeight="1"/>
    <row r="33" s="149" customFormat="1" ht="15"/>
    <row r="34" s="149" customFormat="1" ht="15"/>
    <row r="35" s="149" customFormat="1" ht="15"/>
    <row r="36" s="149" customFormat="1" ht="15"/>
    <row r="37" s="149" customFormat="1" ht="15"/>
    <row r="38" s="149" customFormat="1" ht="15"/>
    <row r="39" s="149" customFormat="1" ht="15"/>
    <row r="40" s="149" customFormat="1" ht="15"/>
  </sheetData>
  <sheetProtection/>
  <mergeCells count="5">
    <mergeCell ref="C25:E25"/>
    <mergeCell ref="C23:D23"/>
    <mergeCell ref="B15:B16"/>
    <mergeCell ref="C18:C19"/>
    <mergeCell ref="D18:D19"/>
  </mergeCells>
  <hyperlinks>
    <hyperlink ref="C23" r:id="rId1" display="http://www.zoll.de/SiteGlobals/Forms/FormularMerkblattSuche/FormularMerkblattSuche_ThemenSuche_form.html#theme-search-anchor"/>
  </hyperlinks>
  <printOptions/>
  <pageMargins left="0.97" right="0.53" top="0.84" bottom="0.86" header="0.49" footer="0.49"/>
  <pageSetup fitToHeight="1" fitToWidth="1" horizontalDpi="600" verticalDpi="600" orientation="landscape" paperSize="9" scale="43" r:id="rId3"/>
  <headerFooter alignWithMargins="0">
    <oddFooter>&amp;L&amp;F&amp;RRev. 01
erstellt durch:
freigegeben durch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5.00390625" style="40" customWidth="1"/>
    <col min="2" max="2" width="4.421875" style="40" customWidth="1"/>
    <col min="3" max="3" width="93.00390625" style="40" customWidth="1"/>
    <col min="4" max="4" width="17.00390625" style="40" customWidth="1"/>
    <col min="5" max="5" width="16.421875" style="40" customWidth="1"/>
    <col min="6" max="6" width="5.7109375" style="40" customWidth="1"/>
    <col min="7" max="16384" width="11.421875" style="40" customWidth="1"/>
  </cols>
  <sheetData>
    <row r="1" ht="18.75" customHeight="1" thickBot="1"/>
    <row r="2" spans="2:5" ht="13.5" thickTop="1">
      <c r="B2" s="2"/>
      <c r="C2" s="3"/>
      <c r="D2" s="3"/>
      <c r="E2" s="4"/>
    </row>
    <row r="3" spans="2:5" ht="24" customHeight="1">
      <c r="B3" s="18"/>
      <c r="C3" s="20"/>
      <c r="D3" s="20"/>
      <c r="E3" s="21"/>
    </row>
    <row r="4" spans="2:5" ht="15">
      <c r="B4" s="8"/>
      <c r="C4" s="227" t="s">
        <v>16</v>
      </c>
      <c r="D4" s="222"/>
      <c r="E4" s="11"/>
    </row>
    <row r="5" spans="2:5" ht="14.25" customHeight="1">
      <c r="B5" s="8"/>
      <c r="E5" s="11"/>
    </row>
    <row r="6" spans="2:5" ht="15">
      <c r="B6" s="18"/>
      <c r="D6" s="39" t="s">
        <v>5</v>
      </c>
      <c r="E6" s="11"/>
    </row>
    <row r="7" spans="2:5" ht="15" customHeight="1">
      <c r="B7" s="18"/>
      <c r="D7" s="41" t="s">
        <v>6</v>
      </c>
      <c r="E7" s="21"/>
    </row>
    <row r="8" spans="2:5" ht="6.75" customHeight="1">
      <c r="B8" s="18"/>
      <c r="E8" s="21"/>
    </row>
    <row r="9" spans="2:5" ht="15">
      <c r="B9" s="8"/>
      <c r="C9" s="9" t="s">
        <v>48</v>
      </c>
      <c r="D9" s="108"/>
      <c r="E9" s="107"/>
    </row>
    <row r="10" spans="2:5" ht="15" customHeight="1">
      <c r="B10" s="8"/>
      <c r="C10" s="12" t="s">
        <v>90</v>
      </c>
      <c r="D10" s="200">
        <f>5.5-4.12</f>
        <v>1.38</v>
      </c>
      <c r="E10" s="107" t="s">
        <v>113</v>
      </c>
    </row>
    <row r="11" spans="2:5" ht="15" customHeight="1">
      <c r="B11" s="8"/>
      <c r="C11" s="12"/>
      <c r="D11" s="200"/>
      <c r="E11" s="107"/>
    </row>
    <row r="12" spans="2:5" ht="15">
      <c r="B12" s="8"/>
      <c r="C12" s="9" t="s">
        <v>50</v>
      </c>
      <c r="D12" s="108"/>
      <c r="E12" s="107"/>
    </row>
    <row r="13" spans="2:5" ht="15" customHeight="1">
      <c r="B13" s="8"/>
      <c r="C13" s="12" t="s">
        <v>92</v>
      </c>
      <c r="D13" s="200">
        <f>61.35-46.01</f>
        <v>15.340000000000003</v>
      </c>
      <c r="E13" s="107" t="s">
        <v>9</v>
      </c>
    </row>
    <row r="14" spans="2:5" ht="15" customHeight="1">
      <c r="B14" s="8"/>
      <c r="C14" s="12"/>
      <c r="D14" s="200"/>
      <c r="E14" s="107"/>
    </row>
    <row r="15" spans="2:5" ht="15" customHeight="1">
      <c r="B15" s="8"/>
      <c r="C15" s="9" t="s">
        <v>51</v>
      </c>
      <c r="D15" s="200"/>
      <c r="E15" s="107"/>
    </row>
    <row r="16" spans="2:5" ht="15" customHeight="1">
      <c r="B16" s="8"/>
      <c r="C16" s="12" t="s">
        <v>94</v>
      </c>
      <c r="D16" s="200">
        <f>60.6-45.45</f>
        <v>15.149999999999999</v>
      </c>
      <c r="E16" s="107" t="s">
        <v>114</v>
      </c>
    </row>
    <row r="17" spans="2:5" ht="15" customHeight="1">
      <c r="B17" s="8"/>
      <c r="C17" s="12"/>
      <c r="E17" s="21"/>
    </row>
    <row r="18" spans="2:5" ht="16.5" customHeight="1">
      <c r="B18" s="8"/>
      <c r="C18" s="12"/>
      <c r="E18" s="21"/>
    </row>
    <row r="19" spans="2:5" ht="15">
      <c r="B19" s="8"/>
      <c r="C19" s="61" t="s">
        <v>49</v>
      </c>
      <c r="D19" s="113"/>
      <c r="E19" s="107"/>
    </row>
    <row r="20" spans="2:5" ht="15">
      <c r="B20" s="8"/>
      <c r="C20" s="34" t="s">
        <v>4</v>
      </c>
      <c r="D20" s="113"/>
      <c r="E20" s="107"/>
    </row>
    <row r="21" spans="2:5" ht="15">
      <c r="B21" s="8"/>
      <c r="C21" s="12"/>
      <c r="D21" s="113"/>
      <c r="E21" s="107"/>
    </row>
    <row r="22" spans="2:5" ht="9" customHeight="1">
      <c r="B22" s="5"/>
      <c r="C22" s="12"/>
      <c r="D22" s="10"/>
      <c r="E22" s="11"/>
    </row>
    <row r="23" spans="2:5" ht="22.5" customHeight="1">
      <c r="B23" s="5"/>
      <c r="C23" s="12" t="s">
        <v>91</v>
      </c>
      <c r="D23" s="105">
        <v>256302</v>
      </c>
      <c r="E23" s="104" t="s">
        <v>12</v>
      </c>
    </row>
    <row r="24" spans="2:5" ht="22.5" customHeight="1">
      <c r="B24" s="5"/>
      <c r="C24" s="12" t="s">
        <v>93</v>
      </c>
      <c r="D24" s="105">
        <v>90000</v>
      </c>
      <c r="E24" s="104" t="s">
        <v>3</v>
      </c>
    </row>
    <row r="25" spans="2:5" ht="22.5" customHeight="1">
      <c r="B25" s="5"/>
      <c r="C25" s="12" t="s">
        <v>95</v>
      </c>
      <c r="D25" s="105">
        <v>53000</v>
      </c>
      <c r="E25" s="104" t="s">
        <v>36</v>
      </c>
    </row>
    <row r="26" spans="2:5" ht="22.5" customHeight="1">
      <c r="B26" s="5"/>
      <c r="C26" s="12"/>
      <c r="D26" s="201"/>
      <c r="E26" s="104"/>
    </row>
    <row r="27" spans="2:5" ht="22.5" customHeight="1">
      <c r="B27" s="5"/>
      <c r="C27" s="12" t="s">
        <v>116</v>
      </c>
      <c r="D27" s="203">
        <f>D23*D10/1000</f>
        <v>353.6967599999999</v>
      </c>
      <c r="E27" s="104" t="s">
        <v>115</v>
      </c>
    </row>
    <row r="28" spans="2:5" ht="22.5" customHeight="1">
      <c r="B28" s="5"/>
      <c r="C28" s="12" t="s">
        <v>117</v>
      </c>
      <c r="D28" s="203">
        <f>D24*D13/1000</f>
        <v>1380.6000000000001</v>
      </c>
      <c r="E28" s="104" t="s">
        <v>115</v>
      </c>
    </row>
    <row r="29" spans="2:5" ht="22.5" customHeight="1">
      <c r="B29" s="5"/>
      <c r="C29" s="12" t="s">
        <v>118</v>
      </c>
      <c r="D29" s="203">
        <f>D25*D16/1000</f>
        <v>802.9499999999999</v>
      </c>
      <c r="E29" s="104" t="s">
        <v>115</v>
      </c>
    </row>
    <row r="30" spans="2:5" ht="22.5" customHeight="1">
      <c r="B30" s="5"/>
      <c r="C30" s="12"/>
      <c r="D30" s="201"/>
      <c r="E30" s="104"/>
    </row>
    <row r="31" spans="2:5" ht="22.5" customHeight="1">
      <c r="B31" s="5"/>
      <c r="C31" s="202" t="s">
        <v>119</v>
      </c>
      <c r="D31" s="205">
        <v>250</v>
      </c>
      <c r="E31" s="104" t="s">
        <v>115</v>
      </c>
    </row>
    <row r="32" spans="2:5" ht="12" customHeight="1">
      <c r="B32" s="5"/>
      <c r="C32" s="202"/>
      <c r="D32" s="204"/>
      <c r="E32" s="104"/>
    </row>
    <row r="33" spans="2:5" ht="22.5" customHeight="1">
      <c r="B33" s="5"/>
      <c r="C33" s="202" t="s">
        <v>121</v>
      </c>
      <c r="D33" s="203">
        <f>IF((D27+D28+D29-D31)&lt;0,0,(D27+D28+D29-D31))</f>
        <v>2287.24676</v>
      </c>
      <c r="E33" s="104" t="s">
        <v>115</v>
      </c>
    </row>
    <row r="34" spans="2:5" ht="22.5" customHeight="1">
      <c r="B34" s="5"/>
      <c r="C34" s="202"/>
      <c r="D34" s="207"/>
      <c r="E34" s="104"/>
    </row>
    <row r="35" spans="2:5" ht="15" customHeight="1">
      <c r="B35" s="8"/>
      <c r="C35" s="221" t="s">
        <v>76</v>
      </c>
      <c r="D35" s="221"/>
      <c r="E35" s="220"/>
    </row>
    <row r="36" spans="2:5" ht="15" customHeight="1">
      <c r="B36" s="8"/>
      <c r="C36" s="16"/>
      <c r="D36" s="53"/>
      <c r="E36" s="11"/>
    </row>
    <row r="37" spans="2:5" ht="15" customHeight="1">
      <c r="B37" s="8"/>
      <c r="C37" s="218" t="s">
        <v>77</v>
      </c>
      <c r="D37" s="219"/>
      <c r="E37" s="11"/>
    </row>
    <row r="38" spans="2:5" ht="15" customHeight="1">
      <c r="B38" s="8"/>
      <c r="C38" s="16"/>
      <c r="D38" s="199"/>
      <c r="E38" s="11"/>
    </row>
    <row r="39" spans="2:5" ht="15">
      <c r="B39" s="8"/>
      <c r="C39" s="44" t="s">
        <v>15</v>
      </c>
      <c r="D39" s="52"/>
      <c r="E39" s="11"/>
    </row>
    <row r="40" spans="2:5" ht="15" thickBot="1">
      <c r="B40" s="13"/>
      <c r="C40" s="14"/>
      <c r="D40" s="14"/>
      <c r="E40" s="15"/>
    </row>
    <row r="41" ht="13.5" thickTop="1"/>
    <row r="42" s="149" customFormat="1" ht="15"/>
    <row r="43" s="149" customFormat="1" ht="12.75" customHeight="1"/>
    <row r="44" s="149" customFormat="1" ht="12.75" customHeight="1"/>
    <row r="45" s="149" customFormat="1" ht="15"/>
    <row r="46" s="149" customFormat="1" ht="15"/>
    <row r="47" s="149" customFormat="1" ht="15"/>
    <row r="48" s="149" customFormat="1" ht="15"/>
    <row r="49" s="149" customFormat="1" ht="15"/>
    <row r="50" s="149" customFormat="1" ht="15"/>
    <row r="51" s="149" customFormat="1" ht="15"/>
  </sheetData>
  <sheetProtection/>
  <mergeCells count="3">
    <mergeCell ref="C37:D37"/>
    <mergeCell ref="C4:D4"/>
    <mergeCell ref="C35:E35"/>
  </mergeCells>
  <hyperlinks>
    <hyperlink ref="C35" r:id="rId1" display="http://www.zoll.de/SiteGlobals/Forms/FormularMerkblattSuche/FormularMerkblattSuche_ThemenSuche_form.html#theme-search-anchor"/>
  </hyperlinks>
  <printOptions/>
  <pageMargins left="0.88" right="0.32" top="0.73" bottom="0.984251969" header="0.4921259845" footer="0.4921259845"/>
  <pageSetup fitToHeight="1" fitToWidth="1" horizontalDpi="600" verticalDpi="600" orientation="landscape" paperSize="9" scale="55" r:id="rId3"/>
  <headerFooter alignWithMargins="0">
    <oddFooter>&amp;L&amp;F&amp;RRev. 01
erstellt durch:
freigegeben durch: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.28125" style="40" customWidth="1"/>
    <col min="2" max="2" width="4.7109375" style="40" customWidth="1"/>
    <col min="3" max="3" width="56.421875" style="40" customWidth="1"/>
    <col min="4" max="4" width="19.28125" style="40" customWidth="1"/>
    <col min="5" max="5" width="18.57421875" style="40" customWidth="1"/>
    <col min="6" max="8" width="11.421875" style="40" customWidth="1"/>
    <col min="9" max="9" width="12.140625" style="40" customWidth="1"/>
    <col min="10" max="16384" width="11.421875" style="40" customWidth="1"/>
  </cols>
  <sheetData>
    <row r="1" ht="16.5" customHeight="1" thickBot="1"/>
    <row r="2" spans="2:9" ht="21" customHeight="1" thickTop="1">
      <c r="B2" s="2"/>
      <c r="C2" s="17"/>
      <c r="D2" s="17"/>
      <c r="E2" s="3"/>
      <c r="F2" s="3"/>
      <c r="G2" s="3"/>
      <c r="H2" s="3"/>
      <c r="I2" s="4"/>
    </row>
    <row r="3" spans="2:9" ht="21" customHeight="1">
      <c r="B3" s="18"/>
      <c r="C3" s="22"/>
      <c r="D3" s="19"/>
      <c r="E3" s="20"/>
      <c r="F3" s="20"/>
      <c r="G3" s="20"/>
      <c r="H3" s="20"/>
      <c r="I3" s="21"/>
    </row>
    <row r="4" spans="2:9" ht="21" customHeight="1">
      <c r="B4" s="18"/>
      <c r="C4" s="232" t="s">
        <v>33</v>
      </c>
      <c r="D4" s="233"/>
      <c r="E4" s="233"/>
      <c r="F4" s="233"/>
      <c r="G4" s="20"/>
      <c r="H4" s="20"/>
      <c r="I4" s="21"/>
    </row>
    <row r="5" spans="2:9" ht="15" customHeight="1">
      <c r="B5" s="18"/>
      <c r="C5" s="87" t="s">
        <v>15</v>
      </c>
      <c r="D5" s="19"/>
      <c r="E5" s="20"/>
      <c r="F5" s="20"/>
      <c r="G5" s="20"/>
      <c r="I5" s="21"/>
    </row>
    <row r="6" spans="2:9" ht="15.75" customHeight="1">
      <c r="B6" s="18"/>
      <c r="C6" s="87"/>
      <c r="D6" s="19"/>
      <c r="E6" s="20"/>
      <c r="F6" s="20"/>
      <c r="G6" s="20"/>
      <c r="I6" s="21"/>
    </row>
    <row r="7" spans="2:9" ht="12.75" customHeight="1">
      <c r="B7" s="18"/>
      <c r="C7" s="88"/>
      <c r="D7" s="20"/>
      <c r="E7" s="20"/>
      <c r="F7" s="20"/>
      <c r="G7" s="20"/>
      <c r="H7" s="20"/>
      <c r="I7" s="21"/>
    </row>
    <row r="8" spans="2:9" ht="19.5" customHeight="1">
      <c r="B8" s="18"/>
      <c r="C8" s="89"/>
      <c r="D8" s="234" t="s">
        <v>28</v>
      </c>
      <c r="E8" s="235"/>
      <c r="F8" s="90"/>
      <c r="G8" s="90"/>
      <c r="H8" s="90"/>
      <c r="I8" s="21"/>
    </row>
    <row r="9" spans="2:9" ht="12.75">
      <c r="B9" s="18"/>
      <c r="C9" s="238" t="s">
        <v>1</v>
      </c>
      <c r="D9" s="240">
        <v>20.5</v>
      </c>
      <c r="E9" s="241"/>
      <c r="F9" s="236" t="s">
        <v>11</v>
      </c>
      <c r="G9" s="93"/>
      <c r="I9" s="21"/>
    </row>
    <row r="10" spans="2:9" ht="12.75">
      <c r="B10" s="18"/>
      <c r="C10" s="239"/>
      <c r="D10" s="242"/>
      <c r="E10" s="243"/>
      <c r="F10" s="237"/>
      <c r="G10" s="94"/>
      <c r="I10" s="21"/>
    </row>
    <row r="11" spans="2:9" ht="12.75">
      <c r="B11" s="18"/>
      <c r="C11" s="95"/>
      <c r="D11" s="20"/>
      <c r="E11" s="20"/>
      <c r="F11" s="20"/>
      <c r="G11" s="20"/>
      <c r="H11" s="20"/>
      <c r="I11" s="21"/>
    </row>
    <row r="12" spans="2:9" ht="21.75" customHeight="1">
      <c r="B12" s="18"/>
      <c r="C12" s="97" t="s">
        <v>29</v>
      </c>
      <c r="D12" s="20"/>
      <c r="E12" s="20"/>
      <c r="F12" s="20"/>
      <c r="G12" s="20"/>
      <c r="H12" s="20"/>
      <c r="I12" s="21"/>
    </row>
    <row r="13" spans="2:9" ht="21.75" customHeight="1">
      <c r="B13" s="18"/>
      <c r="C13" s="97" t="s">
        <v>30</v>
      </c>
      <c r="D13" s="20"/>
      <c r="E13" s="20"/>
      <c r="F13" s="20"/>
      <c r="G13" s="20"/>
      <c r="H13" s="20"/>
      <c r="I13" s="21"/>
    </row>
    <row r="14" spans="2:9" ht="21.75" customHeight="1">
      <c r="B14" s="18"/>
      <c r="C14" s="97" t="s">
        <v>31</v>
      </c>
      <c r="D14" s="20"/>
      <c r="E14" s="20"/>
      <c r="F14" s="20"/>
      <c r="G14" s="20"/>
      <c r="H14" s="20"/>
      <c r="I14" s="21"/>
    </row>
    <row r="15" spans="2:9" ht="21.75" customHeight="1">
      <c r="B15" s="18"/>
      <c r="C15" s="97"/>
      <c r="D15" s="20"/>
      <c r="E15" s="20"/>
      <c r="F15" s="20"/>
      <c r="G15" s="20"/>
      <c r="H15" s="20"/>
      <c r="I15" s="21"/>
    </row>
    <row r="16" spans="2:9" ht="21.75" customHeight="1">
      <c r="B16" s="18"/>
      <c r="C16" s="97" t="s">
        <v>32</v>
      </c>
      <c r="D16" s="20"/>
      <c r="E16" s="20"/>
      <c r="F16" s="20"/>
      <c r="G16" s="20"/>
      <c r="H16" s="20"/>
      <c r="I16" s="21"/>
    </row>
    <row r="17" spans="2:9" ht="21.75" customHeight="1">
      <c r="B17" s="18"/>
      <c r="C17" s="231" t="s">
        <v>89</v>
      </c>
      <c r="D17" s="222"/>
      <c r="E17" s="109">
        <v>600000</v>
      </c>
      <c r="F17" s="110" t="s">
        <v>12</v>
      </c>
      <c r="H17" s="98" t="s">
        <v>5</v>
      </c>
      <c r="I17" s="21"/>
    </row>
    <row r="18" spans="2:9" ht="21.75" customHeight="1">
      <c r="B18" s="18"/>
      <c r="C18" s="33" t="s">
        <v>2</v>
      </c>
      <c r="D18" s="20"/>
      <c r="E18" s="114">
        <f>E17/1000*D9</f>
        <v>12300</v>
      </c>
      <c r="F18" s="111"/>
      <c r="H18" s="99" t="s">
        <v>6</v>
      </c>
      <c r="I18" s="21"/>
    </row>
    <row r="19" spans="2:9" ht="21.75" customHeight="1">
      <c r="B19" s="18"/>
      <c r="C19" s="25"/>
      <c r="D19" s="36"/>
      <c r="E19" s="26"/>
      <c r="F19" s="26"/>
      <c r="G19" s="26"/>
      <c r="H19" s="26"/>
      <c r="I19" s="27"/>
    </row>
    <row r="20" spans="2:9" ht="21.75" customHeight="1">
      <c r="B20" s="18"/>
      <c r="C20" s="228" t="s">
        <v>76</v>
      </c>
      <c r="D20" s="222"/>
      <c r="E20" s="229"/>
      <c r="F20" s="229"/>
      <c r="G20" s="229"/>
      <c r="H20" s="229"/>
      <c r="I20" s="27"/>
    </row>
    <row r="21" spans="2:9" ht="13.5" customHeight="1">
      <c r="B21" s="18"/>
      <c r="C21" s="191"/>
      <c r="D21" s="38"/>
      <c r="E21" s="190"/>
      <c r="F21" s="38"/>
      <c r="G21" s="38"/>
      <c r="H21" s="38"/>
      <c r="I21" s="27"/>
    </row>
    <row r="22" spans="2:9" ht="15.75" customHeight="1">
      <c r="B22" s="18"/>
      <c r="C22" s="218" t="s">
        <v>78</v>
      </c>
      <c r="D22" s="219"/>
      <c r="E22" s="230"/>
      <c r="F22" s="230"/>
      <c r="G22" s="230"/>
      <c r="H22" s="230"/>
      <c r="I22" s="27"/>
    </row>
    <row r="23" spans="2:9" ht="18.75" customHeight="1" thickBot="1">
      <c r="B23" s="6"/>
      <c r="C23" s="54"/>
      <c r="D23" s="102"/>
      <c r="E23" s="102"/>
      <c r="F23" s="102"/>
      <c r="G23" s="102"/>
      <c r="H23" s="102"/>
      <c r="I23" s="28"/>
    </row>
    <row r="24" spans="3:8" ht="13.5" thickTop="1">
      <c r="C24" s="20"/>
      <c r="D24" s="20"/>
      <c r="E24" s="20"/>
      <c r="F24" s="20"/>
      <c r="G24" s="20"/>
      <c r="H24" s="20"/>
    </row>
    <row r="25" spans="3:9" ht="15">
      <c r="C25" s="20"/>
      <c r="D25" s="20"/>
      <c r="E25" s="103"/>
      <c r="F25" s="103"/>
      <c r="G25" s="97"/>
      <c r="H25" s="103"/>
      <c r="I25" s="20"/>
    </row>
    <row r="26" spans="3:9" ht="12.75">
      <c r="C26" s="20"/>
      <c r="D26" s="20"/>
      <c r="E26" s="20"/>
      <c r="F26" s="20"/>
      <c r="G26" s="20"/>
      <c r="H26" s="20"/>
      <c r="I26" s="20"/>
    </row>
    <row r="27" spans="3:8" ht="12.75">
      <c r="C27" s="20"/>
      <c r="D27" s="20"/>
      <c r="E27" s="20"/>
      <c r="F27" s="20"/>
      <c r="G27" s="20"/>
      <c r="H27" s="20"/>
    </row>
  </sheetData>
  <sheetProtection/>
  <mergeCells count="8">
    <mergeCell ref="C20:H20"/>
    <mergeCell ref="C22:H22"/>
    <mergeCell ref="C17:D17"/>
    <mergeCell ref="C4:F4"/>
    <mergeCell ref="D8:E8"/>
    <mergeCell ref="F9:F10"/>
    <mergeCell ref="C9:C10"/>
    <mergeCell ref="D9:E10"/>
  </mergeCells>
  <hyperlinks>
    <hyperlink ref="C20" r:id="rId1" display="http://www.zoll.de/SiteGlobals/Forms/FormularMerkblattSuche/FormularMerkblattSuche_ThemenSuche_form.html#theme-search-anchor"/>
  </hyperlinks>
  <printOptions/>
  <pageMargins left="0.61" right="0.22" top="0.984251969" bottom="0.984251969" header="0.4921259845" footer="0.4921259845"/>
  <pageSetup horizontalDpi="600" verticalDpi="600" orientation="landscape" paperSize="9" scale="85" r:id="rId3"/>
  <headerFooter alignWithMargins="0">
    <oddFooter>&amp;L&amp;F&amp;RRev. 01
erstellt durch:
freigegeben durch: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3.28125" style="40" customWidth="1"/>
    <col min="2" max="2" width="5.8515625" style="40" customWidth="1"/>
    <col min="3" max="3" width="56.421875" style="40" customWidth="1"/>
    <col min="4" max="4" width="19.28125" style="40" customWidth="1"/>
    <col min="5" max="5" width="18.57421875" style="40" customWidth="1"/>
    <col min="6" max="6" width="13.28125" style="40" bestFit="1" customWidth="1"/>
    <col min="7" max="7" width="16.8515625" style="40" customWidth="1"/>
    <col min="8" max="8" width="11.8515625" style="40" customWidth="1"/>
    <col min="9" max="9" width="5.421875" style="40" customWidth="1"/>
    <col min="10" max="16384" width="11.421875" style="40" customWidth="1"/>
  </cols>
  <sheetData>
    <row r="1" spans="3:7" ht="16.5" customHeight="1" thickBot="1">
      <c r="C1" s="7"/>
      <c r="D1" s="7"/>
      <c r="E1" s="7"/>
      <c r="F1" s="7"/>
      <c r="G1" s="7"/>
    </row>
    <row r="2" spans="2:9" ht="21" customHeight="1" thickTop="1">
      <c r="B2" s="2"/>
      <c r="C2" s="20"/>
      <c r="D2" s="20"/>
      <c r="E2" s="20"/>
      <c r="F2" s="20"/>
      <c r="G2" s="20"/>
      <c r="H2" s="3"/>
      <c r="I2" s="4"/>
    </row>
    <row r="3" spans="2:9" ht="21" customHeight="1">
      <c r="B3" s="18"/>
      <c r="C3" s="38"/>
      <c r="D3" s="38"/>
      <c r="E3" s="38"/>
      <c r="F3" s="38"/>
      <c r="G3" s="38"/>
      <c r="H3" s="20"/>
      <c r="I3" s="21"/>
    </row>
    <row r="4" spans="2:9" ht="21" customHeight="1">
      <c r="B4" s="18"/>
      <c r="C4" s="232" t="s">
        <v>53</v>
      </c>
      <c r="D4" s="233"/>
      <c r="E4" s="233"/>
      <c r="F4" s="233"/>
      <c r="G4" s="233"/>
      <c r="I4" s="21"/>
    </row>
    <row r="5" spans="2:9" ht="17.25" customHeight="1">
      <c r="B5" s="18"/>
      <c r="C5" s="87" t="s">
        <v>15</v>
      </c>
      <c r="D5" s="19"/>
      <c r="E5" s="20"/>
      <c r="F5" s="20"/>
      <c r="G5" s="20"/>
      <c r="I5" s="21"/>
    </row>
    <row r="6" spans="2:9" ht="21" customHeight="1">
      <c r="B6" s="18"/>
      <c r="C6" s="88"/>
      <c r="D6" s="20"/>
      <c r="E6" s="20"/>
      <c r="F6" s="20"/>
      <c r="I6" s="21"/>
    </row>
    <row r="7" spans="2:9" ht="19.5" customHeight="1">
      <c r="B7" s="18"/>
      <c r="C7" s="89"/>
      <c r="D7" s="234" t="s">
        <v>52</v>
      </c>
      <c r="E7" s="235"/>
      <c r="F7" s="90"/>
      <c r="I7" s="21"/>
    </row>
    <row r="8" spans="2:9" ht="27.75" customHeight="1">
      <c r="B8" s="18"/>
      <c r="C8" s="91"/>
      <c r="D8" s="251" t="s">
        <v>21</v>
      </c>
      <c r="E8" s="252"/>
      <c r="F8" s="92"/>
      <c r="G8" s="92"/>
      <c r="I8" s="21"/>
    </row>
    <row r="9" spans="2:9" ht="12.75">
      <c r="B9" s="18"/>
      <c r="C9" s="248" t="s">
        <v>22</v>
      </c>
      <c r="D9" s="253">
        <v>61.35</v>
      </c>
      <c r="E9" s="254"/>
      <c r="F9" s="246" t="s">
        <v>23</v>
      </c>
      <c r="G9" s="92"/>
      <c r="H9" s="92"/>
      <c r="I9" s="21"/>
    </row>
    <row r="10" spans="2:9" ht="12.75">
      <c r="B10" s="18"/>
      <c r="C10" s="249"/>
      <c r="D10" s="240"/>
      <c r="E10" s="255"/>
      <c r="F10" s="237"/>
      <c r="G10" s="92"/>
      <c r="H10" s="92"/>
      <c r="I10" s="21"/>
    </row>
    <row r="11" spans="2:9" ht="12.75">
      <c r="B11" s="18"/>
      <c r="C11" s="244" t="s">
        <v>24</v>
      </c>
      <c r="D11" s="253">
        <v>25</v>
      </c>
      <c r="E11" s="254"/>
      <c r="F11" s="247" t="s">
        <v>25</v>
      </c>
      <c r="G11" s="93"/>
      <c r="H11" s="93"/>
      <c r="I11" s="21"/>
    </row>
    <row r="12" spans="2:9" ht="12.75">
      <c r="B12" s="18"/>
      <c r="C12" s="245"/>
      <c r="D12" s="256"/>
      <c r="E12" s="257"/>
      <c r="F12" s="237"/>
      <c r="G12" s="94"/>
      <c r="H12" s="94"/>
      <c r="I12" s="21"/>
    </row>
    <row r="13" spans="2:9" ht="12.75">
      <c r="B13" s="18"/>
      <c r="C13" s="238" t="s">
        <v>26</v>
      </c>
      <c r="D13" s="253">
        <v>60.6</v>
      </c>
      <c r="E13" s="254"/>
      <c r="F13" s="247" t="s">
        <v>25</v>
      </c>
      <c r="G13" s="93"/>
      <c r="H13" s="93"/>
      <c r="I13" s="21"/>
    </row>
    <row r="14" spans="2:9" ht="12.75">
      <c r="B14" s="18"/>
      <c r="C14" s="245"/>
      <c r="D14" s="256"/>
      <c r="E14" s="257"/>
      <c r="F14" s="258"/>
      <c r="G14" s="94"/>
      <c r="H14" s="94"/>
      <c r="I14" s="21"/>
    </row>
    <row r="15" spans="2:9" ht="12.75">
      <c r="B15" s="18"/>
      <c r="C15" s="238" t="s">
        <v>0</v>
      </c>
      <c r="D15" s="240">
        <v>5.5</v>
      </c>
      <c r="E15" s="241"/>
      <c r="F15" s="236" t="s">
        <v>11</v>
      </c>
      <c r="G15" s="93"/>
      <c r="H15" s="93"/>
      <c r="I15" s="21"/>
    </row>
    <row r="16" spans="2:9" ht="12.75">
      <c r="B16" s="18"/>
      <c r="C16" s="239"/>
      <c r="D16" s="242"/>
      <c r="E16" s="243"/>
      <c r="F16" s="237"/>
      <c r="G16" s="94"/>
      <c r="H16" s="94"/>
      <c r="I16" s="21"/>
    </row>
    <row r="17" spans="2:9" ht="12.75">
      <c r="B17" s="18"/>
      <c r="C17" s="95"/>
      <c r="D17" s="20"/>
      <c r="E17" s="20"/>
      <c r="F17" s="20"/>
      <c r="G17" s="20"/>
      <c r="H17" s="20"/>
      <c r="I17" s="21"/>
    </row>
    <row r="18" spans="2:9" ht="12" customHeight="1">
      <c r="B18" s="18"/>
      <c r="C18" s="96"/>
      <c r="D18" s="20"/>
      <c r="E18" s="20"/>
      <c r="F18" s="20"/>
      <c r="G18" s="20"/>
      <c r="H18" s="20"/>
      <c r="I18" s="21"/>
    </row>
    <row r="19" spans="2:9" ht="15.75" customHeight="1">
      <c r="B19" s="18"/>
      <c r="C19" s="97" t="s">
        <v>27</v>
      </c>
      <c r="D19" s="20"/>
      <c r="E19" s="20"/>
      <c r="F19" s="20"/>
      <c r="G19" s="20"/>
      <c r="H19" s="20"/>
      <c r="I19" s="21"/>
    </row>
    <row r="20" spans="2:9" ht="13.5" customHeight="1">
      <c r="B20" s="18"/>
      <c r="C20" s="29"/>
      <c r="D20" s="20"/>
      <c r="E20" s="20"/>
      <c r="F20" s="20"/>
      <c r="G20" s="20"/>
      <c r="H20" s="20"/>
      <c r="I20" s="21"/>
    </row>
    <row r="21" spans="2:9" ht="21.75" customHeight="1">
      <c r="B21" s="18"/>
      <c r="C21" s="231" t="s">
        <v>98</v>
      </c>
      <c r="D21" s="222"/>
      <c r="E21" s="250"/>
      <c r="F21" s="109">
        <v>256356</v>
      </c>
      <c r="G21" s="110" t="s">
        <v>12</v>
      </c>
      <c r="H21" s="98" t="s">
        <v>5</v>
      </c>
      <c r="I21" s="21"/>
    </row>
    <row r="22" spans="2:9" ht="21.75" customHeight="1">
      <c r="B22" s="18"/>
      <c r="C22" s="33" t="s">
        <v>2</v>
      </c>
      <c r="D22" s="20"/>
      <c r="F22" s="114">
        <f>F21/1000*D15</f>
        <v>1409.958</v>
      </c>
      <c r="G22" s="111"/>
      <c r="H22" s="99" t="s">
        <v>6</v>
      </c>
      <c r="I22" s="21"/>
    </row>
    <row r="23" spans="2:9" ht="21.75" customHeight="1">
      <c r="B23" s="18"/>
      <c r="C23" s="33"/>
      <c r="D23" s="20"/>
      <c r="F23" s="112"/>
      <c r="G23" s="111"/>
      <c r="H23" s="101"/>
      <c r="I23" s="21"/>
    </row>
    <row r="24" spans="2:9" ht="21.75" customHeight="1">
      <c r="B24" s="18"/>
      <c r="C24" s="231" t="s">
        <v>99</v>
      </c>
      <c r="D24" s="222"/>
      <c r="E24" s="250"/>
      <c r="F24" s="109">
        <v>9685</v>
      </c>
      <c r="G24" s="110" t="s">
        <v>3</v>
      </c>
      <c r="H24" s="101"/>
      <c r="I24" s="21"/>
    </row>
    <row r="25" spans="2:9" ht="21.75" customHeight="1">
      <c r="B25" s="18"/>
      <c r="C25" s="33" t="s">
        <v>2</v>
      </c>
      <c r="D25" s="20"/>
      <c r="F25" s="114">
        <f>F24/1000*D9</f>
        <v>594.17475</v>
      </c>
      <c r="G25" s="111"/>
      <c r="H25" s="101"/>
      <c r="I25" s="27"/>
    </row>
    <row r="26" spans="2:9" ht="21.75" customHeight="1">
      <c r="B26" s="18"/>
      <c r="C26" s="33"/>
      <c r="D26" s="20"/>
      <c r="F26" s="100"/>
      <c r="G26" s="29"/>
      <c r="H26" s="101"/>
      <c r="I26" s="27"/>
    </row>
    <row r="27" spans="2:9" ht="21.75" customHeight="1">
      <c r="B27" s="18"/>
      <c r="C27" s="231" t="s">
        <v>100</v>
      </c>
      <c r="D27" s="222"/>
      <c r="E27" s="250"/>
      <c r="F27" s="109">
        <v>12536</v>
      </c>
      <c r="G27" s="110" t="s">
        <v>36</v>
      </c>
      <c r="H27" s="101"/>
      <c r="I27" s="21"/>
    </row>
    <row r="28" spans="2:9" ht="21.75" customHeight="1">
      <c r="B28" s="18"/>
      <c r="C28" s="33" t="s">
        <v>2</v>
      </c>
      <c r="D28" s="20"/>
      <c r="F28" s="114">
        <f>F27/1000*D13</f>
        <v>759.6816</v>
      </c>
      <c r="G28" s="111"/>
      <c r="H28" s="101"/>
      <c r="I28" s="27"/>
    </row>
    <row r="29" spans="2:9" ht="12.75" customHeight="1">
      <c r="B29" s="18"/>
      <c r="C29" s="33"/>
      <c r="D29" s="20"/>
      <c r="F29" s="100"/>
      <c r="G29" s="29"/>
      <c r="H29" s="101"/>
      <c r="I29" s="27"/>
    </row>
    <row r="30" spans="2:9" ht="21.75" customHeight="1">
      <c r="B30" s="18"/>
      <c r="C30" s="228" t="s">
        <v>76</v>
      </c>
      <c r="D30" s="222"/>
      <c r="E30" s="229"/>
      <c r="F30" s="229"/>
      <c r="G30" s="229"/>
      <c r="H30" s="229"/>
      <c r="I30" s="27"/>
    </row>
    <row r="31" spans="2:9" ht="13.5" customHeight="1">
      <c r="B31" s="18"/>
      <c r="C31" s="191"/>
      <c r="D31" s="38"/>
      <c r="E31" s="190"/>
      <c r="F31" s="38"/>
      <c r="G31" s="38"/>
      <c r="H31" s="38"/>
      <c r="I31" s="27"/>
    </row>
    <row r="32" spans="2:9" ht="15.75" customHeight="1">
      <c r="B32" s="18"/>
      <c r="C32" s="218" t="s">
        <v>79</v>
      </c>
      <c r="D32" s="219"/>
      <c r="E32" s="230"/>
      <c r="F32" s="230"/>
      <c r="G32" s="230"/>
      <c r="H32" s="230"/>
      <c r="I32" s="27"/>
    </row>
    <row r="33" spans="2:9" ht="18.75" customHeight="1" thickBot="1">
      <c r="B33" s="6"/>
      <c r="C33" s="54"/>
      <c r="D33" s="102"/>
      <c r="E33" s="102"/>
      <c r="F33" s="102"/>
      <c r="G33" s="102"/>
      <c r="H33" s="102"/>
      <c r="I33" s="28"/>
    </row>
    <row r="34" ht="13.5" thickTop="1"/>
  </sheetData>
  <sheetProtection/>
  <mergeCells count="20">
    <mergeCell ref="D13:E14"/>
    <mergeCell ref="D15:E16"/>
    <mergeCell ref="C21:E21"/>
    <mergeCell ref="C24:E24"/>
    <mergeCell ref="C27:E27"/>
    <mergeCell ref="D8:E8"/>
    <mergeCell ref="D9:E10"/>
    <mergeCell ref="D11:E12"/>
    <mergeCell ref="C30:H30"/>
    <mergeCell ref="C32:H32"/>
    <mergeCell ref="F13:F14"/>
    <mergeCell ref="F15:F16"/>
    <mergeCell ref="C15:C16"/>
    <mergeCell ref="C13:C14"/>
    <mergeCell ref="C4:G4"/>
    <mergeCell ref="C11:C12"/>
    <mergeCell ref="D7:E7"/>
    <mergeCell ref="F9:F10"/>
    <mergeCell ref="F11:F12"/>
    <mergeCell ref="C9:C10"/>
  </mergeCells>
  <hyperlinks>
    <hyperlink ref="C30" r:id="rId1" display="http://www.zoll.de/SiteGlobals/Forms/FormularMerkblattSuche/FormularMerkblattSuche_ThemenSuche_form.html#theme-search-anchor"/>
  </hyperlinks>
  <printOptions/>
  <pageMargins left="0.62" right="0.42" top="0.55" bottom="0.64" header="0.36" footer="0.19"/>
  <pageSetup horizontalDpi="600" verticalDpi="600" orientation="landscape" paperSize="9" scale="85" r:id="rId3"/>
  <headerFooter alignWithMargins="0">
    <oddFooter>&amp;L&amp;F&amp;RRev. 01
erstellt durch:
freigegeben durch: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.28125" style="40" customWidth="1"/>
    <col min="2" max="2" width="5.8515625" style="40" customWidth="1"/>
    <col min="3" max="3" width="56.421875" style="40" customWidth="1"/>
    <col min="4" max="4" width="19.28125" style="40" customWidth="1"/>
    <col min="5" max="5" width="18.57421875" style="40" customWidth="1"/>
    <col min="6" max="6" width="13.28125" style="40" bestFit="1" customWidth="1"/>
    <col min="7" max="7" width="16.8515625" style="40" customWidth="1"/>
    <col min="8" max="8" width="11.8515625" style="40" customWidth="1"/>
    <col min="9" max="9" width="5.421875" style="40" customWidth="1"/>
    <col min="10" max="16384" width="11.421875" style="40" customWidth="1"/>
  </cols>
  <sheetData>
    <row r="1" spans="3:7" ht="16.5" customHeight="1" thickBot="1">
      <c r="C1" s="7"/>
      <c r="D1" s="7"/>
      <c r="E1" s="7"/>
      <c r="F1" s="7"/>
      <c r="G1" s="7"/>
    </row>
    <row r="2" spans="2:9" ht="21" customHeight="1" thickTop="1">
      <c r="B2" s="2"/>
      <c r="C2" s="20"/>
      <c r="D2" s="20"/>
      <c r="E2" s="20"/>
      <c r="F2" s="20"/>
      <c r="G2" s="20"/>
      <c r="H2" s="3"/>
      <c r="I2" s="4"/>
    </row>
    <row r="3" spans="2:9" ht="21" customHeight="1">
      <c r="B3" s="18"/>
      <c r="C3" s="38"/>
      <c r="D3" s="38"/>
      <c r="E3" s="38"/>
      <c r="F3" s="38"/>
      <c r="G3" s="38"/>
      <c r="H3" s="20"/>
      <c r="I3" s="21"/>
    </row>
    <row r="4" spans="2:9" ht="21" customHeight="1">
      <c r="B4" s="18"/>
      <c r="C4" s="232" t="s">
        <v>54</v>
      </c>
      <c r="D4" s="233"/>
      <c r="E4" s="233"/>
      <c r="F4" s="233"/>
      <c r="G4" s="233"/>
      <c r="I4" s="21"/>
    </row>
    <row r="5" spans="2:9" ht="17.25" customHeight="1">
      <c r="B5" s="18"/>
      <c r="C5" s="87" t="s">
        <v>15</v>
      </c>
      <c r="D5" s="19"/>
      <c r="E5" s="20"/>
      <c r="F5" s="20"/>
      <c r="G5" s="20"/>
      <c r="I5" s="21"/>
    </row>
    <row r="6" spans="2:9" ht="21" customHeight="1">
      <c r="B6" s="18"/>
      <c r="C6" s="88"/>
      <c r="D6" s="20"/>
      <c r="E6" s="20"/>
      <c r="F6" s="20"/>
      <c r="I6" s="21"/>
    </row>
    <row r="7" spans="2:9" ht="19.5" customHeight="1">
      <c r="B7" s="18"/>
      <c r="C7" s="89"/>
      <c r="D7" s="234" t="s">
        <v>56</v>
      </c>
      <c r="E7" s="235"/>
      <c r="F7" s="90"/>
      <c r="I7" s="21"/>
    </row>
    <row r="8" spans="2:9" ht="27.75" customHeight="1">
      <c r="B8" s="18"/>
      <c r="C8" s="91"/>
      <c r="D8" s="259" t="s">
        <v>21</v>
      </c>
      <c r="E8" s="260"/>
      <c r="F8" s="92"/>
      <c r="G8" s="92"/>
      <c r="I8" s="21"/>
    </row>
    <row r="9" spans="2:9" ht="12.75">
      <c r="B9" s="18"/>
      <c r="C9" s="238" t="s">
        <v>0</v>
      </c>
      <c r="D9" s="240">
        <v>5.5</v>
      </c>
      <c r="E9" s="241"/>
      <c r="F9" s="236" t="s">
        <v>11</v>
      </c>
      <c r="G9" s="93"/>
      <c r="H9" s="93"/>
      <c r="I9" s="21"/>
    </row>
    <row r="10" spans="2:9" ht="12.75">
      <c r="B10" s="18"/>
      <c r="C10" s="239"/>
      <c r="D10" s="242"/>
      <c r="E10" s="243"/>
      <c r="F10" s="237"/>
      <c r="G10" s="94"/>
      <c r="H10" s="94"/>
      <c r="I10" s="21"/>
    </row>
    <row r="11" spans="2:9" ht="12.75">
      <c r="B11" s="18"/>
      <c r="C11" s="95"/>
      <c r="D11" s="20"/>
      <c r="E11" s="20"/>
      <c r="F11" s="20"/>
      <c r="G11" s="20"/>
      <c r="H11" s="20"/>
      <c r="I11" s="21"/>
    </row>
    <row r="12" spans="2:9" ht="12" customHeight="1">
      <c r="B12" s="18"/>
      <c r="C12" s="96"/>
      <c r="D12" s="20"/>
      <c r="E12" s="20"/>
      <c r="F12" s="20"/>
      <c r="G12" s="20"/>
      <c r="H12" s="20"/>
      <c r="I12" s="21"/>
    </row>
    <row r="13" spans="2:9" ht="15.75" customHeight="1">
      <c r="B13" s="18"/>
      <c r="C13" s="97" t="s">
        <v>55</v>
      </c>
      <c r="D13" s="20"/>
      <c r="E13" s="20"/>
      <c r="F13" s="20"/>
      <c r="G13" s="20"/>
      <c r="H13" s="20"/>
      <c r="I13" s="21"/>
    </row>
    <row r="14" spans="2:9" ht="13.5" customHeight="1">
      <c r="B14" s="18"/>
      <c r="C14" s="29"/>
      <c r="D14" s="20"/>
      <c r="E14" s="20"/>
      <c r="F14" s="20"/>
      <c r="G14" s="20"/>
      <c r="H14" s="20"/>
      <c r="I14" s="21"/>
    </row>
    <row r="15" spans="2:9" ht="21.75" customHeight="1">
      <c r="B15" s="18"/>
      <c r="C15" s="231" t="s">
        <v>98</v>
      </c>
      <c r="D15" s="222"/>
      <c r="E15" s="250"/>
      <c r="F15" s="109">
        <v>563236</v>
      </c>
      <c r="G15" s="110" t="s">
        <v>12</v>
      </c>
      <c r="H15" s="98" t="s">
        <v>5</v>
      </c>
      <c r="I15" s="21"/>
    </row>
    <row r="16" spans="2:9" ht="21.75" customHeight="1">
      <c r="B16" s="18"/>
      <c r="C16" s="33" t="s">
        <v>2</v>
      </c>
      <c r="D16" s="20"/>
      <c r="F16" s="114">
        <f>F15/1000*D9</f>
        <v>3097.798</v>
      </c>
      <c r="G16" s="111"/>
      <c r="H16" s="99" t="s">
        <v>6</v>
      </c>
      <c r="I16" s="21"/>
    </row>
    <row r="17" spans="2:9" ht="21.75" customHeight="1">
      <c r="B17" s="18"/>
      <c r="C17" s="33"/>
      <c r="D17" s="20"/>
      <c r="F17" s="112"/>
      <c r="G17" s="111"/>
      <c r="H17" s="101"/>
      <c r="I17" s="21"/>
    </row>
    <row r="18" spans="2:9" ht="21.75" customHeight="1">
      <c r="B18" s="18"/>
      <c r="C18" s="228" t="s">
        <v>76</v>
      </c>
      <c r="D18" s="222"/>
      <c r="E18" s="229"/>
      <c r="F18" s="229"/>
      <c r="G18" s="229"/>
      <c r="H18" s="229"/>
      <c r="I18" s="27"/>
    </row>
    <row r="19" spans="2:9" ht="13.5" customHeight="1">
      <c r="B19" s="18"/>
      <c r="C19" s="191"/>
      <c r="D19" s="38"/>
      <c r="E19" s="190"/>
      <c r="F19" s="38"/>
      <c r="G19" s="38"/>
      <c r="H19" s="38"/>
      <c r="I19" s="27"/>
    </row>
    <row r="20" spans="2:9" ht="15.75" customHeight="1">
      <c r="B20" s="18"/>
      <c r="C20" s="218" t="s">
        <v>80</v>
      </c>
      <c r="D20" s="219"/>
      <c r="E20" s="230"/>
      <c r="F20" s="230"/>
      <c r="G20" s="230"/>
      <c r="H20" s="230"/>
      <c r="I20" s="27"/>
    </row>
    <row r="21" spans="2:9" ht="18.75" customHeight="1" thickBot="1">
      <c r="B21" s="6"/>
      <c r="C21" s="54"/>
      <c r="D21" s="102"/>
      <c r="E21" s="102"/>
      <c r="F21" s="102"/>
      <c r="G21" s="102"/>
      <c r="H21" s="102"/>
      <c r="I21" s="28"/>
    </row>
    <row r="22" ht="13.5" thickTop="1"/>
  </sheetData>
  <sheetProtection/>
  <mergeCells count="9">
    <mergeCell ref="C20:H20"/>
    <mergeCell ref="D8:E8"/>
    <mergeCell ref="C4:G4"/>
    <mergeCell ref="D7:E7"/>
    <mergeCell ref="F9:F10"/>
    <mergeCell ref="C9:C10"/>
    <mergeCell ref="D9:E10"/>
    <mergeCell ref="C15:E15"/>
    <mergeCell ref="C18:H18"/>
  </mergeCells>
  <hyperlinks>
    <hyperlink ref="C18" r:id="rId1" display="http://www.zoll.de/SiteGlobals/Forms/FormularMerkblattSuche/FormularMerkblattSuche_ThemenSuche_form.html#theme-search-anchor"/>
  </hyperlinks>
  <printOptions/>
  <pageMargins left="0.62" right="0.42" top="0.55" bottom="0.58" header="0.36" footer="0.4921259845"/>
  <pageSetup horizontalDpi="600" verticalDpi="600" orientation="landscape" paperSize="9" scale="85" r:id="rId3"/>
  <headerFooter alignWithMargins="0">
    <oddFooter>&amp;L&amp;F&amp;RRev. 01
erstellt durch:
freigegeben durch: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7"/>
  <sheetViews>
    <sheetView zoomScale="75" zoomScaleNormal="75" zoomScalePageLayoutView="0" workbookViewId="0" topLeftCell="F16">
      <selection activeCell="Q67" sqref="Q67"/>
    </sheetView>
  </sheetViews>
  <sheetFormatPr defaultColWidth="11.421875" defaultRowHeight="12.75"/>
  <cols>
    <col min="1" max="1" width="5.00390625" style="40" customWidth="1"/>
    <col min="2" max="4" width="11.421875" style="40" customWidth="1"/>
    <col min="5" max="5" width="14.421875" style="40" bestFit="1" customWidth="1"/>
    <col min="6" max="7" width="11.421875" style="40" customWidth="1"/>
    <col min="8" max="8" width="19.421875" style="40" customWidth="1"/>
    <col min="9" max="9" width="18.421875" style="40" customWidth="1"/>
    <col min="10" max="11" width="11.421875" style="40" customWidth="1"/>
    <col min="12" max="12" width="18.7109375" style="40" customWidth="1"/>
    <col min="13" max="17" width="11.421875" style="40" customWidth="1"/>
    <col min="18" max="18" width="14.421875" style="40" bestFit="1" customWidth="1"/>
    <col min="19" max="20" width="11.421875" style="40" customWidth="1"/>
    <col min="21" max="21" width="19.421875" style="40" customWidth="1"/>
    <col min="22" max="22" width="18.421875" style="40" customWidth="1"/>
    <col min="23" max="24" width="11.421875" style="40" customWidth="1"/>
    <col min="25" max="25" width="18.7109375" style="40" customWidth="1"/>
    <col min="26" max="16384" width="11.421875" style="40" customWidth="1"/>
  </cols>
  <sheetData>
    <row r="1" ht="13.5" thickBot="1"/>
    <row r="2" spans="2:26" ht="12.75" customHeight="1" thickTop="1">
      <c r="B2" s="63"/>
      <c r="C2" s="64"/>
      <c r="D2" s="65"/>
      <c r="E2" s="65"/>
      <c r="F2" s="65"/>
      <c r="G2" s="65"/>
      <c r="H2" s="65"/>
      <c r="I2" s="65"/>
      <c r="J2" s="65"/>
      <c r="K2" s="65"/>
      <c r="L2" s="65"/>
      <c r="M2" s="66"/>
      <c r="O2" s="63"/>
      <c r="P2" s="64"/>
      <c r="Q2" s="65"/>
      <c r="R2" s="65"/>
      <c r="S2" s="65"/>
      <c r="T2" s="65"/>
      <c r="U2" s="65"/>
      <c r="V2" s="65"/>
      <c r="W2" s="65"/>
      <c r="X2" s="65"/>
      <c r="Y2" s="65"/>
      <c r="Z2" s="66"/>
    </row>
    <row r="3" spans="2:26" ht="30.75" customHeight="1">
      <c r="B3" s="67"/>
      <c r="C3" s="151"/>
      <c r="D3" s="77"/>
      <c r="E3" s="77"/>
      <c r="F3" s="77"/>
      <c r="G3" s="77"/>
      <c r="H3" s="77"/>
      <c r="I3" s="77"/>
      <c r="J3" s="77"/>
      <c r="K3" s="77"/>
      <c r="L3" s="77"/>
      <c r="M3" s="69"/>
      <c r="O3" s="67"/>
      <c r="P3" s="151"/>
      <c r="Q3" s="77"/>
      <c r="R3" s="77"/>
      <c r="S3" s="77"/>
      <c r="T3" s="77"/>
      <c r="U3" s="77"/>
      <c r="V3" s="77"/>
      <c r="W3" s="77"/>
      <c r="X3" s="77"/>
      <c r="Y3" s="77"/>
      <c r="Z3" s="69"/>
    </row>
    <row r="4" spans="2:26" ht="19.5" customHeight="1">
      <c r="B4" s="67"/>
      <c r="C4" s="193" t="s">
        <v>106</v>
      </c>
      <c r="D4" s="68"/>
      <c r="E4" s="68"/>
      <c r="F4" s="68"/>
      <c r="G4" s="68"/>
      <c r="H4" s="68"/>
      <c r="I4" s="68"/>
      <c r="J4" s="68"/>
      <c r="K4" s="68"/>
      <c r="L4" s="39" t="s">
        <v>5</v>
      </c>
      <c r="M4" s="69"/>
      <c r="O4" s="67"/>
      <c r="P4" s="193" t="s">
        <v>107</v>
      </c>
      <c r="Q4" s="68"/>
      <c r="R4" s="68"/>
      <c r="S4" s="68"/>
      <c r="T4" s="68"/>
      <c r="U4" s="68"/>
      <c r="V4" s="68"/>
      <c r="W4" s="68"/>
      <c r="X4" s="68"/>
      <c r="Y4" s="39" t="s">
        <v>5</v>
      </c>
      <c r="Z4" s="69"/>
    </row>
    <row r="5" spans="2:26" ht="19.5" customHeight="1">
      <c r="B5" s="67"/>
      <c r="C5" s="70" t="s">
        <v>17</v>
      </c>
      <c r="D5" s="68"/>
      <c r="E5" s="68"/>
      <c r="F5" s="68"/>
      <c r="G5" s="68"/>
      <c r="H5" s="68"/>
      <c r="I5" s="68"/>
      <c r="J5" s="68"/>
      <c r="K5" s="68"/>
      <c r="L5" s="41" t="s">
        <v>6</v>
      </c>
      <c r="M5" s="69"/>
      <c r="O5" s="67"/>
      <c r="P5" s="70" t="s">
        <v>17</v>
      </c>
      <c r="Q5" s="68"/>
      <c r="R5" s="68"/>
      <c r="S5" s="68"/>
      <c r="T5" s="68"/>
      <c r="U5" s="68"/>
      <c r="V5" s="68"/>
      <c r="W5" s="68"/>
      <c r="X5" s="68"/>
      <c r="Y5" s="41" t="s">
        <v>6</v>
      </c>
      <c r="Z5" s="69"/>
    </row>
    <row r="6" spans="2:26" ht="19.5" customHeight="1">
      <c r="B6" s="67"/>
      <c r="C6" s="70"/>
      <c r="D6" s="68"/>
      <c r="E6" s="68"/>
      <c r="F6" s="68"/>
      <c r="G6" s="68"/>
      <c r="H6" s="68"/>
      <c r="I6" s="68"/>
      <c r="J6" s="68"/>
      <c r="K6" s="68"/>
      <c r="L6" s="68"/>
      <c r="M6" s="69"/>
      <c r="O6" s="67"/>
      <c r="P6" s="70"/>
      <c r="Q6" s="68"/>
      <c r="R6" s="68"/>
      <c r="S6" s="68"/>
      <c r="T6" s="68"/>
      <c r="U6" s="68"/>
      <c r="V6" s="68"/>
      <c r="W6" s="68"/>
      <c r="X6" s="68"/>
      <c r="Y6" s="68"/>
      <c r="Z6" s="69"/>
    </row>
    <row r="7" spans="2:26" ht="19.5" customHeight="1">
      <c r="B7" s="67"/>
      <c r="C7" s="70"/>
      <c r="D7" s="68"/>
      <c r="E7" s="68"/>
      <c r="F7" s="68"/>
      <c r="G7" s="68"/>
      <c r="H7" s="68"/>
      <c r="I7" s="68"/>
      <c r="J7" s="68"/>
      <c r="K7" s="68"/>
      <c r="L7" s="68"/>
      <c r="M7" s="69"/>
      <c r="O7" s="67"/>
      <c r="P7" s="70"/>
      <c r="Q7" s="68"/>
      <c r="R7" s="68"/>
      <c r="S7" s="68"/>
      <c r="T7" s="68"/>
      <c r="U7" s="68"/>
      <c r="V7" s="68"/>
      <c r="W7" s="68"/>
      <c r="X7" s="68"/>
      <c r="Y7" s="68"/>
      <c r="Z7" s="69"/>
    </row>
    <row r="8" spans="2:26" ht="19.5" customHeight="1">
      <c r="B8" s="67"/>
      <c r="C8" s="70"/>
      <c r="D8" s="68"/>
      <c r="E8" s="68"/>
      <c r="F8" s="68"/>
      <c r="G8" s="68"/>
      <c r="H8" s="68"/>
      <c r="I8" s="68"/>
      <c r="J8" s="68"/>
      <c r="K8" s="68"/>
      <c r="L8" s="68"/>
      <c r="M8" s="69"/>
      <c r="O8" s="67"/>
      <c r="P8" s="70"/>
      <c r="Q8" s="68"/>
      <c r="R8" s="68"/>
      <c r="S8" s="68"/>
      <c r="T8" s="68"/>
      <c r="U8" s="68"/>
      <c r="V8" s="68"/>
      <c r="W8" s="68"/>
      <c r="X8" s="68"/>
      <c r="Y8" s="68"/>
      <c r="Z8" s="69"/>
    </row>
    <row r="9" spans="2:26" ht="19.5" customHeight="1">
      <c r="B9" s="67"/>
      <c r="C9" s="70"/>
      <c r="D9" s="68"/>
      <c r="E9" s="68"/>
      <c r="F9" s="68"/>
      <c r="G9" s="68"/>
      <c r="H9" s="68"/>
      <c r="I9" s="68"/>
      <c r="J9" s="68"/>
      <c r="K9" s="68"/>
      <c r="M9" s="69"/>
      <c r="O9" s="67"/>
      <c r="P9" s="70"/>
      <c r="Q9" s="68"/>
      <c r="R9" s="68"/>
      <c r="S9" s="68"/>
      <c r="T9" s="68"/>
      <c r="U9" s="68"/>
      <c r="V9" s="68"/>
      <c r="W9" s="68"/>
      <c r="X9" s="68"/>
      <c r="Z9" s="69"/>
    </row>
    <row r="10" spans="2:26" ht="19.5" customHeight="1">
      <c r="B10" s="67"/>
      <c r="C10" s="70"/>
      <c r="D10" s="68"/>
      <c r="E10" s="68"/>
      <c r="F10" s="68"/>
      <c r="G10" s="68"/>
      <c r="H10" s="68"/>
      <c r="I10" s="68"/>
      <c r="J10" s="68"/>
      <c r="K10" s="68"/>
      <c r="M10" s="69"/>
      <c r="O10" s="67"/>
      <c r="P10" s="70"/>
      <c r="Q10" s="68"/>
      <c r="R10" s="68"/>
      <c r="S10" s="68"/>
      <c r="T10" s="68"/>
      <c r="U10" s="68"/>
      <c r="V10" s="68"/>
      <c r="W10" s="68"/>
      <c r="X10" s="68"/>
      <c r="Z10" s="69"/>
    </row>
    <row r="11" spans="2:26" ht="12" customHeight="1">
      <c r="B11" s="67"/>
      <c r="C11" s="70"/>
      <c r="D11" s="68"/>
      <c r="E11" s="68"/>
      <c r="F11" s="68"/>
      <c r="G11" s="68"/>
      <c r="H11" s="68"/>
      <c r="I11" s="68"/>
      <c r="J11" s="68"/>
      <c r="K11" s="68"/>
      <c r="L11" s="68"/>
      <c r="M11" s="69"/>
      <c r="O11" s="67"/>
      <c r="P11" s="70"/>
      <c r="Q11" s="68"/>
      <c r="R11" s="68"/>
      <c r="S11" s="68"/>
      <c r="T11" s="68"/>
      <c r="U11" s="68"/>
      <c r="V11" s="68"/>
      <c r="W11" s="68"/>
      <c r="X11" s="68"/>
      <c r="Y11" s="68"/>
      <c r="Z11" s="69"/>
    </row>
    <row r="12" spans="2:26" ht="12" customHeight="1">
      <c r="B12" s="67"/>
      <c r="C12" s="70"/>
      <c r="D12" s="68"/>
      <c r="E12" s="68"/>
      <c r="F12" s="68"/>
      <c r="G12" s="68"/>
      <c r="H12" s="68"/>
      <c r="I12" s="68"/>
      <c r="J12" s="68"/>
      <c r="K12" s="68"/>
      <c r="L12" s="68"/>
      <c r="M12" s="69"/>
      <c r="O12" s="67"/>
      <c r="P12" s="70"/>
      <c r="Q12" s="68"/>
      <c r="R12" s="68"/>
      <c r="S12" s="68"/>
      <c r="T12" s="68"/>
      <c r="U12" s="68"/>
      <c r="V12" s="68"/>
      <c r="W12" s="68"/>
      <c r="X12" s="68"/>
      <c r="Y12" s="68"/>
      <c r="Z12" s="69"/>
    </row>
    <row r="13" spans="2:26" ht="19.5" customHeight="1">
      <c r="B13" s="67"/>
      <c r="C13" s="71" t="s">
        <v>37</v>
      </c>
      <c r="D13" s="68"/>
      <c r="E13" s="68"/>
      <c r="F13" s="68"/>
      <c r="G13" s="68"/>
      <c r="H13" s="68"/>
      <c r="I13" s="68"/>
      <c r="J13" s="68"/>
      <c r="K13" s="68"/>
      <c r="L13" s="124">
        <f>'Strom § 9b StromStG'!D17</f>
        <v>116903.45874</v>
      </c>
      <c r="M13" s="69"/>
      <c r="O13" s="67"/>
      <c r="P13" s="71" t="s">
        <v>37</v>
      </c>
      <c r="Q13" s="68"/>
      <c r="R13" s="68"/>
      <c r="S13" s="68"/>
      <c r="T13" s="68"/>
      <c r="U13" s="68"/>
      <c r="V13" s="68"/>
      <c r="W13" s="68"/>
      <c r="X13" s="68"/>
      <c r="Y13" s="124">
        <f>'Strom § 9b StromStG'!D17</f>
        <v>116903.45874</v>
      </c>
      <c r="Z13" s="69"/>
    </row>
    <row r="14" spans="2:26" ht="9" customHeight="1">
      <c r="B14" s="67"/>
      <c r="C14" s="71"/>
      <c r="D14" s="68"/>
      <c r="E14" s="68"/>
      <c r="F14" s="68"/>
      <c r="G14" s="68"/>
      <c r="H14" s="68"/>
      <c r="I14" s="68"/>
      <c r="J14" s="68"/>
      <c r="K14" s="68"/>
      <c r="L14" s="125"/>
      <c r="M14" s="69"/>
      <c r="O14" s="67"/>
      <c r="P14" s="71"/>
      <c r="Q14" s="68"/>
      <c r="R14" s="68"/>
      <c r="S14" s="68"/>
      <c r="T14" s="68"/>
      <c r="U14" s="68"/>
      <c r="V14" s="68"/>
      <c r="W14" s="68"/>
      <c r="X14" s="68"/>
      <c r="Y14" s="125"/>
      <c r="Z14" s="69"/>
    </row>
    <row r="15" spans="2:26" ht="19.5" customHeight="1">
      <c r="B15" s="67"/>
      <c r="C15" s="71" t="s">
        <v>41</v>
      </c>
      <c r="D15" s="68"/>
      <c r="E15" s="68"/>
      <c r="F15" s="68"/>
      <c r="G15" s="68"/>
      <c r="H15" s="68"/>
      <c r="I15" s="68"/>
      <c r="J15" s="68"/>
      <c r="K15" s="68"/>
      <c r="L15" s="122">
        <v>1000</v>
      </c>
      <c r="M15" s="69"/>
      <c r="O15" s="67"/>
      <c r="P15" s="71" t="s">
        <v>41</v>
      </c>
      <c r="Q15" s="68"/>
      <c r="R15" s="68"/>
      <c r="S15" s="68"/>
      <c r="T15" s="68"/>
      <c r="U15" s="68"/>
      <c r="V15" s="68"/>
      <c r="W15" s="68"/>
      <c r="X15" s="68"/>
      <c r="Y15" s="122">
        <v>1000</v>
      </c>
      <c r="Z15" s="69"/>
    </row>
    <row r="16" spans="2:26" ht="8.25" customHeight="1">
      <c r="B16" s="67"/>
      <c r="C16" s="71"/>
      <c r="D16" s="68"/>
      <c r="E16" s="68"/>
      <c r="F16" s="68"/>
      <c r="G16" s="68"/>
      <c r="H16" s="68"/>
      <c r="I16" s="68"/>
      <c r="J16" s="68"/>
      <c r="K16" s="68"/>
      <c r="L16" s="123"/>
      <c r="M16" s="69"/>
      <c r="O16" s="67"/>
      <c r="P16" s="71"/>
      <c r="Q16" s="68"/>
      <c r="R16" s="68"/>
      <c r="S16" s="68"/>
      <c r="T16" s="68"/>
      <c r="U16" s="68"/>
      <c r="V16" s="68"/>
      <c r="W16" s="68"/>
      <c r="X16" s="68"/>
      <c r="Y16" s="123"/>
      <c r="Z16" s="69"/>
    </row>
    <row r="17" spans="2:26" ht="19.5" customHeight="1">
      <c r="B17" s="67"/>
      <c r="C17" s="70" t="s">
        <v>42</v>
      </c>
      <c r="D17" s="68"/>
      <c r="E17" s="68"/>
      <c r="F17" s="68"/>
      <c r="G17" s="68"/>
      <c r="H17" s="68"/>
      <c r="I17" s="68"/>
      <c r="J17" s="68"/>
      <c r="K17" s="68"/>
      <c r="L17" s="122">
        <f>L13-L15</f>
        <v>115903.45874</v>
      </c>
      <c r="M17" s="69"/>
      <c r="O17" s="67"/>
      <c r="P17" s="70" t="s">
        <v>42</v>
      </c>
      <c r="Q17" s="68"/>
      <c r="R17" s="68"/>
      <c r="S17" s="68"/>
      <c r="T17" s="68"/>
      <c r="U17" s="68"/>
      <c r="V17" s="68"/>
      <c r="W17" s="68"/>
      <c r="X17" s="68"/>
      <c r="Y17" s="122">
        <f>Y13-Y15</f>
        <v>115903.45874</v>
      </c>
      <c r="Z17" s="69"/>
    </row>
    <row r="18" spans="2:26" ht="12" customHeight="1">
      <c r="B18" s="67"/>
      <c r="C18" s="71"/>
      <c r="D18" s="68"/>
      <c r="E18" s="68"/>
      <c r="F18" s="68"/>
      <c r="G18" s="68"/>
      <c r="H18" s="68"/>
      <c r="I18" s="68"/>
      <c r="J18" s="68"/>
      <c r="K18" s="68"/>
      <c r="L18" s="72"/>
      <c r="M18" s="69"/>
      <c r="O18" s="67"/>
      <c r="P18" s="71"/>
      <c r="Q18" s="68"/>
      <c r="R18" s="68"/>
      <c r="S18" s="68"/>
      <c r="T18" s="68"/>
      <c r="U18" s="68"/>
      <c r="V18" s="68"/>
      <c r="W18" s="68"/>
      <c r="X18" s="68"/>
      <c r="Y18" s="72"/>
      <c r="Z18" s="69"/>
    </row>
    <row r="19" spans="2:26" ht="19.5" customHeight="1">
      <c r="B19" s="67"/>
      <c r="C19" s="73" t="s">
        <v>43</v>
      </c>
      <c r="D19" s="68"/>
      <c r="E19" s="68"/>
      <c r="F19" s="68"/>
      <c r="G19" s="68"/>
      <c r="H19" s="68"/>
      <c r="I19" s="68"/>
      <c r="J19" s="68"/>
      <c r="K19" s="68"/>
      <c r="L19" s="72"/>
      <c r="M19" s="69"/>
      <c r="O19" s="67"/>
      <c r="P19" s="73" t="s">
        <v>43</v>
      </c>
      <c r="Q19" s="68"/>
      <c r="R19" s="68"/>
      <c r="S19" s="68"/>
      <c r="T19" s="68"/>
      <c r="U19" s="68"/>
      <c r="V19" s="68"/>
      <c r="W19" s="68"/>
      <c r="X19" s="68"/>
      <c r="Y19" s="72"/>
      <c r="Z19" s="69"/>
    </row>
    <row r="20" spans="2:26" ht="19.5" customHeight="1">
      <c r="B20" s="67"/>
      <c r="C20" s="73"/>
      <c r="D20" s="68"/>
      <c r="E20" s="68"/>
      <c r="F20" s="68"/>
      <c r="G20" s="68"/>
      <c r="H20" s="68"/>
      <c r="I20" s="68"/>
      <c r="J20" s="68"/>
      <c r="K20" s="68"/>
      <c r="L20" s="72"/>
      <c r="M20" s="69"/>
      <c r="O20" s="67"/>
      <c r="P20" s="73"/>
      <c r="Q20" s="68"/>
      <c r="R20" s="68"/>
      <c r="S20" s="68"/>
      <c r="T20" s="68"/>
      <c r="U20" s="68"/>
      <c r="V20" s="68"/>
      <c r="W20" s="68"/>
      <c r="X20" s="68"/>
      <c r="Y20" s="72"/>
      <c r="Z20" s="69"/>
    </row>
    <row r="21" spans="2:26" ht="19.5" customHeight="1">
      <c r="B21" s="67"/>
      <c r="C21" s="71" t="s">
        <v>0</v>
      </c>
      <c r="D21" s="115"/>
      <c r="E21" s="133">
        <f>'§ 54 EnergieStG'!D23/1000</f>
        <v>256.302</v>
      </c>
      <c r="F21" s="115" t="s">
        <v>44</v>
      </c>
      <c r="G21" s="121" t="s">
        <v>39</v>
      </c>
      <c r="H21" s="117">
        <v>2.28</v>
      </c>
      <c r="I21" s="115" t="s">
        <v>11</v>
      </c>
      <c r="J21" s="115"/>
      <c r="K21" s="115"/>
      <c r="L21" s="119">
        <f>E21*H21</f>
        <v>584.36856</v>
      </c>
      <c r="M21" s="69"/>
      <c r="O21" s="67"/>
      <c r="P21" s="71" t="s">
        <v>0</v>
      </c>
      <c r="Q21" s="115"/>
      <c r="R21" s="133">
        <f>'§ 54 EnergieStG'!D23/1000</f>
        <v>256.302</v>
      </c>
      <c r="S21" s="115" t="s">
        <v>44</v>
      </c>
      <c r="T21" s="121" t="s">
        <v>39</v>
      </c>
      <c r="U21" s="117">
        <v>2.28</v>
      </c>
      <c r="V21" s="115" t="s">
        <v>11</v>
      </c>
      <c r="W21" s="115"/>
      <c r="X21" s="115"/>
      <c r="Y21" s="119">
        <f>R21*U21</f>
        <v>584.36856</v>
      </c>
      <c r="Z21" s="69"/>
    </row>
    <row r="22" spans="2:26" ht="9" customHeight="1">
      <c r="B22" s="67"/>
      <c r="C22" s="71"/>
      <c r="D22" s="115"/>
      <c r="E22" s="117"/>
      <c r="F22" s="115"/>
      <c r="G22" s="121"/>
      <c r="H22" s="117"/>
      <c r="I22" s="115"/>
      <c r="J22" s="115"/>
      <c r="K22" s="115"/>
      <c r="L22" s="116"/>
      <c r="M22" s="69"/>
      <c r="O22" s="67"/>
      <c r="P22" s="71"/>
      <c r="Q22" s="115"/>
      <c r="R22" s="117"/>
      <c r="S22" s="115"/>
      <c r="T22" s="121"/>
      <c r="U22" s="117"/>
      <c r="V22" s="115"/>
      <c r="W22" s="115"/>
      <c r="X22" s="115"/>
      <c r="Y22" s="116"/>
      <c r="Z22" s="69"/>
    </row>
    <row r="23" spans="2:26" ht="19.5" customHeight="1">
      <c r="B23" s="67"/>
      <c r="C23" s="71" t="s">
        <v>38</v>
      </c>
      <c r="D23" s="115"/>
      <c r="E23" s="118">
        <f>'§ 54 EnergieStG'!D24</f>
        <v>90000</v>
      </c>
      <c r="F23" s="115" t="s">
        <v>3</v>
      </c>
      <c r="G23" s="121" t="s">
        <v>39</v>
      </c>
      <c r="H23" s="117">
        <v>5.11</v>
      </c>
      <c r="I23" s="115" t="s">
        <v>9</v>
      </c>
      <c r="J23" s="115"/>
      <c r="K23" s="115"/>
      <c r="L23" s="119">
        <f>E23*H23/1000</f>
        <v>459.9</v>
      </c>
      <c r="M23" s="69"/>
      <c r="O23" s="67"/>
      <c r="P23" s="71" t="s">
        <v>38</v>
      </c>
      <c r="Q23" s="115"/>
      <c r="R23" s="118">
        <f>'§ 54 EnergieStG'!D24</f>
        <v>90000</v>
      </c>
      <c r="S23" s="115" t="s">
        <v>3</v>
      </c>
      <c r="T23" s="121" t="s">
        <v>39</v>
      </c>
      <c r="U23" s="117">
        <v>5.11</v>
      </c>
      <c r="V23" s="115" t="s">
        <v>9</v>
      </c>
      <c r="W23" s="115"/>
      <c r="X23" s="115"/>
      <c r="Y23" s="119">
        <f>R23*U23/1000</f>
        <v>459.9</v>
      </c>
      <c r="Z23" s="69"/>
    </row>
    <row r="24" spans="2:26" ht="9" customHeight="1">
      <c r="B24" s="67"/>
      <c r="C24" s="71"/>
      <c r="D24" s="115"/>
      <c r="E24" s="117"/>
      <c r="F24" s="115"/>
      <c r="G24" s="121"/>
      <c r="H24" s="117"/>
      <c r="I24" s="115"/>
      <c r="J24" s="115"/>
      <c r="K24" s="115"/>
      <c r="L24" s="120"/>
      <c r="M24" s="69"/>
      <c r="O24" s="67"/>
      <c r="P24" s="71"/>
      <c r="Q24" s="115"/>
      <c r="R24" s="117"/>
      <c r="S24" s="115"/>
      <c r="T24" s="121"/>
      <c r="U24" s="117"/>
      <c r="V24" s="115"/>
      <c r="W24" s="115"/>
      <c r="X24" s="115"/>
      <c r="Y24" s="120"/>
      <c r="Z24" s="69"/>
    </row>
    <row r="25" spans="2:26" ht="19.5" customHeight="1">
      <c r="B25" s="67"/>
      <c r="C25" s="71" t="s">
        <v>26</v>
      </c>
      <c r="D25" s="115"/>
      <c r="E25" s="118">
        <f>'§ 54 EnergieStG'!D25</f>
        <v>53000</v>
      </c>
      <c r="F25" s="115" t="s">
        <v>36</v>
      </c>
      <c r="G25" s="121" t="s">
        <v>39</v>
      </c>
      <c r="H25" s="117">
        <v>19.89</v>
      </c>
      <c r="I25" s="115" t="s">
        <v>25</v>
      </c>
      <c r="J25" s="115"/>
      <c r="K25" s="115"/>
      <c r="L25" s="119">
        <f>E25*H25/1000</f>
        <v>1054.17</v>
      </c>
      <c r="M25" s="69"/>
      <c r="O25" s="67"/>
      <c r="P25" s="71" t="s">
        <v>26</v>
      </c>
      <c r="Q25" s="115"/>
      <c r="R25" s="118">
        <f>'§ 54 EnergieStG'!D25</f>
        <v>53000</v>
      </c>
      <c r="S25" s="115" t="s">
        <v>36</v>
      </c>
      <c r="T25" s="121" t="s">
        <v>39</v>
      </c>
      <c r="U25" s="117">
        <v>19.89</v>
      </c>
      <c r="V25" s="115" t="s">
        <v>25</v>
      </c>
      <c r="W25" s="115"/>
      <c r="X25" s="115"/>
      <c r="Y25" s="119">
        <f>R25*U25/1000</f>
        <v>1054.17</v>
      </c>
      <c r="Z25" s="69"/>
    </row>
    <row r="26" spans="2:26" ht="19.5" customHeight="1">
      <c r="B26" s="67"/>
      <c r="C26" s="71"/>
      <c r="D26" s="115"/>
      <c r="E26" s="115"/>
      <c r="F26" s="115"/>
      <c r="G26" s="115"/>
      <c r="H26" s="115"/>
      <c r="I26" s="115"/>
      <c r="J26" s="115"/>
      <c r="K26" s="115"/>
      <c r="L26" s="116"/>
      <c r="M26" s="69"/>
      <c r="O26" s="67"/>
      <c r="P26" s="71"/>
      <c r="Q26" s="115"/>
      <c r="R26" s="115"/>
      <c r="S26" s="115"/>
      <c r="T26" s="115"/>
      <c r="U26" s="115"/>
      <c r="V26" s="115"/>
      <c r="W26" s="115"/>
      <c r="X26" s="115"/>
      <c r="Y26" s="116"/>
      <c r="Z26" s="69"/>
    </row>
    <row r="27" spans="2:26" ht="19.5" customHeight="1">
      <c r="B27" s="67"/>
      <c r="C27" s="71" t="s">
        <v>40</v>
      </c>
      <c r="D27" s="115"/>
      <c r="E27" s="115"/>
      <c r="F27" s="115"/>
      <c r="G27" s="115"/>
      <c r="H27" s="115"/>
      <c r="I27" s="115"/>
      <c r="J27" s="115"/>
      <c r="K27" s="115"/>
      <c r="L27" s="119">
        <v>750</v>
      </c>
      <c r="M27" s="69"/>
      <c r="O27" s="67"/>
      <c r="P27" s="71" t="s">
        <v>40</v>
      </c>
      <c r="Q27" s="115"/>
      <c r="R27" s="115"/>
      <c r="S27" s="115"/>
      <c r="T27" s="115"/>
      <c r="U27" s="115"/>
      <c r="V27" s="115"/>
      <c r="W27" s="115"/>
      <c r="X27" s="115"/>
      <c r="Y27" s="119">
        <v>750</v>
      </c>
      <c r="Z27" s="69"/>
    </row>
    <row r="28" spans="2:26" ht="19.5" customHeight="1">
      <c r="B28" s="67"/>
      <c r="C28" s="71"/>
      <c r="D28" s="115"/>
      <c r="E28" s="115"/>
      <c r="F28" s="115"/>
      <c r="G28" s="115"/>
      <c r="H28" s="115"/>
      <c r="I28" s="115"/>
      <c r="J28" s="115"/>
      <c r="K28" s="115"/>
      <c r="L28" s="120"/>
      <c r="M28" s="69"/>
      <c r="O28" s="67"/>
      <c r="P28" s="71"/>
      <c r="Q28" s="115"/>
      <c r="R28" s="115"/>
      <c r="S28" s="115"/>
      <c r="T28" s="115"/>
      <c r="U28" s="115"/>
      <c r="V28" s="115"/>
      <c r="W28" s="115"/>
      <c r="X28" s="115"/>
      <c r="Y28" s="120"/>
      <c r="Z28" s="69"/>
    </row>
    <row r="29" spans="2:26" ht="19.5" customHeight="1">
      <c r="B29" s="67"/>
      <c r="C29" s="73" t="s">
        <v>47</v>
      </c>
      <c r="D29" s="115"/>
      <c r="E29" s="115"/>
      <c r="F29" s="115"/>
      <c r="G29" s="115"/>
      <c r="H29" s="115"/>
      <c r="I29" s="115"/>
      <c r="J29" s="115"/>
      <c r="K29" s="115"/>
      <c r="L29" s="119">
        <f>L21+L23+L25-L27</f>
        <v>1348.43856</v>
      </c>
      <c r="M29" s="69"/>
      <c r="O29" s="67"/>
      <c r="P29" s="73" t="s">
        <v>47</v>
      </c>
      <c r="Q29" s="115"/>
      <c r="R29" s="115"/>
      <c r="S29" s="115"/>
      <c r="T29" s="115"/>
      <c r="U29" s="115"/>
      <c r="V29" s="115"/>
      <c r="W29" s="115"/>
      <c r="X29" s="115"/>
      <c r="Y29" s="119">
        <f>Y21+Y23+Y25-Y27</f>
        <v>1348.43856</v>
      </c>
      <c r="Z29" s="69"/>
    </row>
    <row r="30" spans="2:26" ht="19.5" customHeight="1">
      <c r="B30" s="67"/>
      <c r="C30" s="71"/>
      <c r="D30" s="115"/>
      <c r="E30" s="115"/>
      <c r="F30" s="115"/>
      <c r="G30" s="115"/>
      <c r="H30" s="115"/>
      <c r="I30" s="115"/>
      <c r="J30" s="115"/>
      <c r="K30" s="115"/>
      <c r="L30" s="116"/>
      <c r="M30" s="69"/>
      <c r="O30" s="67"/>
      <c r="P30" s="71"/>
      <c r="Q30" s="115"/>
      <c r="R30" s="115"/>
      <c r="S30" s="115"/>
      <c r="T30" s="115"/>
      <c r="U30" s="115"/>
      <c r="V30" s="115"/>
      <c r="W30" s="115"/>
      <c r="X30" s="115"/>
      <c r="Y30" s="116"/>
      <c r="Z30" s="69"/>
    </row>
    <row r="31" spans="2:26" ht="19.5" customHeight="1">
      <c r="B31" s="67"/>
      <c r="C31" s="73" t="s">
        <v>110</v>
      </c>
      <c r="D31" s="68"/>
      <c r="E31" s="68"/>
      <c r="F31" s="68"/>
      <c r="G31" s="68"/>
      <c r="H31" s="68"/>
      <c r="I31" s="68"/>
      <c r="J31" s="68"/>
      <c r="K31" s="68"/>
      <c r="L31" s="122">
        <f>L17+L29</f>
        <v>117251.8973</v>
      </c>
      <c r="M31" s="69"/>
      <c r="O31" s="67"/>
      <c r="P31" s="73" t="s">
        <v>110</v>
      </c>
      <c r="Q31" s="68"/>
      <c r="R31" s="68"/>
      <c r="S31" s="68"/>
      <c r="T31" s="68"/>
      <c r="U31" s="68"/>
      <c r="V31" s="68"/>
      <c r="W31" s="68"/>
      <c r="X31" s="68"/>
      <c r="Y31" s="122">
        <f>Y17+Y29</f>
        <v>117251.8973</v>
      </c>
      <c r="Z31" s="69"/>
    </row>
    <row r="32" spans="2:26" ht="6.75" customHeight="1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72"/>
      <c r="M32" s="69"/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72"/>
      <c r="Z32" s="69"/>
    </row>
    <row r="33" spans="2:26" ht="19.5" customHeight="1">
      <c r="B33" s="67"/>
      <c r="C33" s="71" t="s">
        <v>46</v>
      </c>
      <c r="D33" s="68"/>
      <c r="E33" s="68"/>
      <c r="F33" s="68"/>
      <c r="G33" s="68"/>
      <c r="H33" s="68"/>
      <c r="I33" s="68"/>
      <c r="J33" s="68"/>
      <c r="K33" s="68"/>
      <c r="L33" s="122">
        <f>I60</f>
        <v>34020</v>
      </c>
      <c r="M33" s="69"/>
      <c r="O33" s="67"/>
      <c r="P33" s="71" t="s">
        <v>46</v>
      </c>
      <c r="Q33" s="68"/>
      <c r="R33" s="68"/>
      <c r="S33" s="68"/>
      <c r="T33" s="68"/>
      <c r="U33" s="68"/>
      <c r="V33" s="68"/>
      <c r="W33" s="68"/>
      <c r="X33" s="68"/>
      <c r="Y33" s="122">
        <f>V60</f>
        <v>59535</v>
      </c>
      <c r="Z33" s="69"/>
    </row>
    <row r="34" spans="2:26" ht="5.25" customHeight="1">
      <c r="B34" s="67"/>
      <c r="C34" s="71"/>
      <c r="D34" s="68"/>
      <c r="E34" s="68"/>
      <c r="F34" s="68"/>
      <c r="G34" s="68"/>
      <c r="H34" s="68"/>
      <c r="I34" s="68"/>
      <c r="J34" s="68"/>
      <c r="K34" s="68"/>
      <c r="L34" s="123"/>
      <c r="M34" s="69"/>
      <c r="O34" s="67"/>
      <c r="P34" s="71"/>
      <c r="Q34" s="68"/>
      <c r="R34" s="68"/>
      <c r="S34" s="68"/>
      <c r="T34" s="68"/>
      <c r="U34" s="68"/>
      <c r="V34" s="68"/>
      <c r="W34" s="68"/>
      <c r="X34" s="68"/>
      <c r="Y34" s="123"/>
      <c r="Z34" s="69"/>
    </row>
    <row r="35" spans="2:26" ht="5.25" customHeight="1">
      <c r="B35" s="67"/>
      <c r="C35" s="127"/>
      <c r="D35" s="128"/>
      <c r="E35" s="128"/>
      <c r="F35" s="128"/>
      <c r="G35" s="128"/>
      <c r="H35" s="128"/>
      <c r="I35" s="128"/>
      <c r="J35" s="128"/>
      <c r="K35" s="128"/>
      <c r="L35" s="129"/>
      <c r="M35" s="69"/>
      <c r="O35" s="67"/>
      <c r="P35" s="127"/>
      <c r="Q35" s="128"/>
      <c r="R35" s="128"/>
      <c r="S35" s="128"/>
      <c r="T35" s="128"/>
      <c r="U35" s="128"/>
      <c r="V35" s="128"/>
      <c r="W35" s="128"/>
      <c r="X35" s="128"/>
      <c r="Y35" s="129"/>
      <c r="Z35" s="69"/>
    </row>
    <row r="36" spans="2:26" ht="19.5" customHeight="1">
      <c r="B36" s="67"/>
      <c r="C36" s="71" t="s">
        <v>35</v>
      </c>
      <c r="D36" s="68"/>
      <c r="E36" s="68"/>
      <c r="F36" s="68"/>
      <c r="G36" s="68"/>
      <c r="H36" s="68"/>
      <c r="I36" s="68"/>
      <c r="J36" s="68"/>
      <c r="K36" s="68"/>
      <c r="L36" s="122">
        <f>L31-L33</f>
        <v>83231.8973</v>
      </c>
      <c r="M36" s="69"/>
      <c r="O36" s="67"/>
      <c r="P36" s="71" t="s">
        <v>35</v>
      </c>
      <c r="Q36" s="68"/>
      <c r="R36" s="68"/>
      <c r="S36" s="68"/>
      <c r="T36" s="68"/>
      <c r="U36" s="68"/>
      <c r="V36" s="68"/>
      <c r="W36" s="68"/>
      <c r="X36" s="68"/>
      <c r="Y36" s="122">
        <f>Y31-Y33</f>
        <v>57716.8973</v>
      </c>
      <c r="Z36" s="69"/>
    </row>
    <row r="37" spans="2:26" ht="12.75" customHeight="1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123"/>
      <c r="M37" s="69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123"/>
      <c r="Z37" s="69"/>
    </row>
    <row r="38" spans="2:26" ht="22.5" customHeight="1">
      <c r="B38" s="67"/>
      <c r="C38" s="130" t="s">
        <v>58</v>
      </c>
      <c r="D38" s="131"/>
      <c r="E38" s="131"/>
      <c r="F38" s="131"/>
      <c r="G38" s="131"/>
      <c r="H38" s="131"/>
      <c r="I38" s="148">
        <v>90</v>
      </c>
      <c r="J38" s="131"/>
      <c r="K38" s="131"/>
      <c r="L38" s="132">
        <f>L36*I38/100</f>
        <v>74908.70757</v>
      </c>
      <c r="M38" s="69"/>
      <c r="O38" s="67"/>
      <c r="P38" s="130" t="s">
        <v>58</v>
      </c>
      <c r="Q38" s="131"/>
      <c r="R38" s="131"/>
      <c r="S38" s="131"/>
      <c r="T38" s="131"/>
      <c r="U38" s="131"/>
      <c r="V38" s="148">
        <v>90</v>
      </c>
      <c r="W38" s="131"/>
      <c r="X38" s="131"/>
      <c r="Y38" s="132">
        <f>Y36*V38/100</f>
        <v>51945.20756999999</v>
      </c>
      <c r="Z38" s="69"/>
    </row>
    <row r="39" spans="2:26" ht="15" customHeight="1" thickBot="1">
      <c r="B39" s="67"/>
      <c r="C39" s="44" t="s">
        <v>15</v>
      </c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67"/>
      <c r="P39" s="44" t="s">
        <v>15</v>
      </c>
      <c r="Q39" s="68"/>
      <c r="R39" s="68"/>
      <c r="S39" s="68"/>
      <c r="T39" s="68"/>
      <c r="U39" s="68"/>
      <c r="V39" s="68"/>
      <c r="W39" s="68"/>
      <c r="X39" s="68"/>
      <c r="Y39" s="68"/>
      <c r="Z39" s="69"/>
    </row>
    <row r="40" spans="2:26" ht="19.5" customHeight="1" thickBot="1" thickTop="1">
      <c r="B40" s="67"/>
      <c r="C40" s="228" t="s">
        <v>76</v>
      </c>
      <c r="D40" s="222"/>
      <c r="E40" s="229"/>
      <c r="F40" s="229"/>
      <c r="G40" s="229"/>
      <c r="H40" s="229"/>
      <c r="I40" s="229"/>
      <c r="J40" s="229"/>
      <c r="K40" s="68"/>
      <c r="L40" s="68"/>
      <c r="M40" s="69"/>
      <c r="O40" s="67"/>
      <c r="P40" s="228" t="s">
        <v>76</v>
      </c>
      <c r="Q40" s="222"/>
      <c r="R40" s="229"/>
      <c r="S40" s="229"/>
      <c r="T40" s="229"/>
      <c r="U40" s="229"/>
      <c r="V40" s="229"/>
      <c r="W40" s="229"/>
      <c r="X40" s="68"/>
      <c r="Y40" s="194">
        <f>Y38-L38</f>
        <v>-22963.500000000007</v>
      </c>
      <c r="Z40" s="69"/>
    </row>
    <row r="41" spans="2:26" ht="19.5" customHeight="1" thickTop="1">
      <c r="B41" s="67"/>
      <c r="C41" s="261" t="s">
        <v>81</v>
      </c>
      <c r="D41" s="262"/>
      <c r="E41" s="262"/>
      <c r="F41" s="262"/>
      <c r="G41" s="262"/>
      <c r="H41" s="262"/>
      <c r="I41" s="262"/>
      <c r="J41" s="68"/>
      <c r="K41" s="68"/>
      <c r="L41" s="192"/>
      <c r="M41" s="69"/>
      <c r="O41" s="67"/>
      <c r="P41" s="261" t="s">
        <v>81</v>
      </c>
      <c r="Q41" s="262"/>
      <c r="R41" s="262"/>
      <c r="S41" s="262"/>
      <c r="T41" s="262"/>
      <c r="U41" s="262"/>
      <c r="V41" s="262"/>
      <c r="W41" s="68"/>
      <c r="X41" s="68"/>
      <c r="Z41" s="69"/>
    </row>
    <row r="42" spans="2:26" ht="19.5" customHeight="1">
      <c r="B42" s="67"/>
      <c r="C42" s="37" t="s">
        <v>18</v>
      </c>
      <c r="D42" s="68"/>
      <c r="E42" s="68"/>
      <c r="F42" s="68"/>
      <c r="G42" s="68"/>
      <c r="H42" s="68"/>
      <c r="I42" s="68"/>
      <c r="J42" s="68"/>
      <c r="K42" s="68"/>
      <c r="M42" s="69"/>
      <c r="O42" s="67"/>
      <c r="P42" s="37" t="s">
        <v>18</v>
      </c>
      <c r="Q42" s="68"/>
      <c r="R42" s="68"/>
      <c r="S42" s="68"/>
      <c r="T42" s="68"/>
      <c r="U42" s="68"/>
      <c r="V42" s="68"/>
      <c r="W42" s="68"/>
      <c r="X42" s="68"/>
      <c r="Z42" s="69"/>
    </row>
    <row r="43" spans="2:26" ht="15.75" customHeight="1">
      <c r="B43" s="67"/>
      <c r="C43" s="37" t="s">
        <v>19</v>
      </c>
      <c r="D43" s="68"/>
      <c r="E43" s="68"/>
      <c r="F43" s="68"/>
      <c r="G43" s="68"/>
      <c r="H43" s="68"/>
      <c r="I43" s="68"/>
      <c r="J43" s="68"/>
      <c r="K43" s="68"/>
      <c r="L43" s="68"/>
      <c r="M43" s="69"/>
      <c r="O43" s="67"/>
      <c r="P43" s="37" t="s">
        <v>19</v>
      </c>
      <c r="Q43" s="68"/>
      <c r="R43" s="68"/>
      <c r="S43" s="68"/>
      <c r="T43" s="68"/>
      <c r="U43" s="68"/>
      <c r="V43" s="68"/>
      <c r="W43" s="68"/>
      <c r="X43" s="68"/>
      <c r="Y43" s="68"/>
      <c r="Z43" s="69"/>
    </row>
    <row r="44" spans="2:26" ht="8.25" customHeight="1" thickBot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O44" s="74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</row>
    <row r="45" ht="8.25" customHeight="1" thickTop="1"/>
    <row r="46" ht="8.25" customHeight="1" thickBot="1"/>
    <row r="47" spans="2:23" ht="12" customHeight="1" thickTop="1">
      <c r="B47" s="78"/>
      <c r="C47" s="79"/>
      <c r="D47" s="79"/>
      <c r="E47" s="79"/>
      <c r="F47" s="79"/>
      <c r="G47" s="79"/>
      <c r="H47" s="79"/>
      <c r="I47" s="79"/>
      <c r="J47" s="80"/>
      <c r="O47" s="78"/>
      <c r="P47" s="79"/>
      <c r="Q47" s="79"/>
      <c r="R47" s="79"/>
      <c r="S47" s="79"/>
      <c r="T47" s="79"/>
      <c r="U47" s="79"/>
      <c r="V47" s="79"/>
      <c r="W47" s="80"/>
    </row>
    <row r="48" spans="2:23" ht="15" customHeight="1">
      <c r="B48" s="8"/>
      <c r="C48" s="97" t="s">
        <v>46</v>
      </c>
      <c r="D48" s="10"/>
      <c r="E48" s="10"/>
      <c r="F48" s="10"/>
      <c r="G48" s="10"/>
      <c r="H48" s="10"/>
      <c r="I48" s="10"/>
      <c r="J48" s="11"/>
      <c r="O48" s="8"/>
      <c r="P48" s="97" t="s">
        <v>46</v>
      </c>
      <c r="Q48" s="10"/>
      <c r="R48" s="10"/>
      <c r="S48" s="10"/>
      <c r="T48" s="10"/>
      <c r="U48" s="10"/>
      <c r="V48" s="10"/>
      <c r="W48" s="11"/>
    </row>
    <row r="49" spans="2:23" ht="6.75" customHeight="1">
      <c r="B49" s="8"/>
      <c r="C49" s="10"/>
      <c r="D49" s="10"/>
      <c r="E49" s="10"/>
      <c r="F49" s="10"/>
      <c r="G49" s="10"/>
      <c r="H49" s="10"/>
      <c r="I49" s="10"/>
      <c r="J49" s="11"/>
      <c r="O49" s="8"/>
      <c r="P49" s="10"/>
      <c r="Q49" s="10"/>
      <c r="R49" s="10"/>
      <c r="S49" s="10"/>
      <c r="T49" s="10"/>
      <c r="U49" s="10"/>
      <c r="V49" s="10"/>
      <c r="W49" s="11"/>
    </row>
    <row r="50" spans="2:23" ht="15">
      <c r="B50" s="8"/>
      <c r="C50" s="126" t="s">
        <v>45</v>
      </c>
      <c r="D50" s="10"/>
      <c r="E50" s="10"/>
      <c r="F50" s="10"/>
      <c r="G50" s="10"/>
      <c r="H50" s="10"/>
      <c r="I50" s="10"/>
      <c r="J50" s="11"/>
      <c r="O50" s="8"/>
      <c r="P50" s="126" t="s">
        <v>45</v>
      </c>
      <c r="Q50" s="10"/>
      <c r="R50" s="10"/>
      <c r="S50" s="10"/>
      <c r="T50" s="10"/>
      <c r="U50" s="10"/>
      <c r="V50" s="10"/>
      <c r="W50" s="11"/>
    </row>
    <row r="51" spans="2:23" ht="15">
      <c r="B51" s="8"/>
      <c r="C51" s="81"/>
      <c r="D51" s="10"/>
      <c r="E51" s="10"/>
      <c r="F51" s="10"/>
      <c r="G51" s="10"/>
      <c r="H51" s="10"/>
      <c r="I51" s="10"/>
      <c r="J51" s="11"/>
      <c r="O51" s="8"/>
      <c r="P51" s="81"/>
      <c r="Q51" s="10"/>
      <c r="R51" s="10"/>
      <c r="S51" s="10"/>
      <c r="T51" s="10"/>
      <c r="U51" s="10"/>
      <c r="V51" s="10"/>
      <c r="W51" s="11"/>
    </row>
    <row r="52" spans="2:23" ht="5.25" customHeight="1">
      <c r="B52" s="8"/>
      <c r="C52" s="20"/>
      <c r="D52" s="10"/>
      <c r="E52" s="10"/>
      <c r="F52" s="10"/>
      <c r="G52" s="10"/>
      <c r="H52" s="10"/>
      <c r="I52" s="10"/>
      <c r="J52" s="11"/>
      <c r="O52" s="8"/>
      <c r="P52" s="20"/>
      <c r="Q52" s="10"/>
      <c r="R52" s="10"/>
      <c r="S52" s="10"/>
      <c r="T52" s="10"/>
      <c r="U52" s="10"/>
      <c r="V52" s="10"/>
      <c r="W52" s="11"/>
    </row>
    <row r="53" spans="2:23" ht="18.75" customHeight="1">
      <c r="B53" s="8"/>
      <c r="C53" s="10" t="s">
        <v>20</v>
      </c>
      <c r="D53" s="10"/>
      <c r="E53" s="10"/>
      <c r="F53" s="42"/>
      <c r="G53" s="42"/>
      <c r="I53" s="137">
        <v>243</v>
      </c>
      <c r="J53" s="11"/>
      <c r="O53" s="8"/>
      <c r="P53" s="10" t="s">
        <v>20</v>
      </c>
      <c r="Q53" s="10"/>
      <c r="R53" s="10"/>
      <c r="S53" s="42"/>
      <c r="T53" s="42"/>
      <c r="V53" s="137">
        <v>243</v>
      </c>
      <c r="W53" s="11"/>
    </row>
    <row r="54" spans="2:23" ht="8.25" customHeight="1">
      <c r="B54" s="8"/>
      <c r="C54" s="10"/>
      <c r="D54" s="10"/>
      <c r="E54" s="10"/>
      <c r="F54" s="42"/>
      <c r="G54" s="42"/>
      <c r="I54" s="138"/>
      <c r="J54" s="11"/>
      <c r="O54" s="8"/>
      <c r="P54" s="10"/>
      <c r="Q54" s="10"/>
      <c r="R54" s="10"/>
      <c r="S54" s="42"/>
      <c r="T54" s="42"/>
      <c r="V54" s="138"/>
      <c r="W54" s="11"/>
    </row>
    <row r="55" spans="2:23" ht="18.75" customHeight="1">
      <c r="B55" s="8"/>
      <c r="C55" s="10" t="s">
        <v>111</v>
      </c>
      <c r="D55" s="10"/>
      <c r="E55" s="10"/>
      <c r="F55" s="82"/>
      <c r="G55" s="82"/>
      <c r="I55" s="139">
        <v>8505000</v>
      </c>
      <c r="J55" s="11"/>
      <c r="O55" s="8"/>
      <c r="P55" s="10" t="s">
        <v>96</v>
      </c>
      <c r="Q55" s="10"/>
      <c r="R55" s="10"/>
      <c r="S55" s="82"/>
      <c r="T55" s="82"/>
      <c r="V55" s="139">
        <v>8505000</v>
      </c>
      <c r="W55" s="11"/>
    </row>
    <row r="56" spans="2:23" ht="6" customHeight="1">
      <c r="B56" s="8"/>
      <c r="C56" s="10"/>
      <c r="D56" s="10"/>
      <c r="E56" s="10"/>
      <c r="F56" s="82"/>
      <c r="G56" s="82"/>
      <c r="I56" s="140"/>
      <c r="J56" s="11"/>
      <c r="O56" s="8"/>
      <c r="P56" s="10"/>
      <c r="Q56" s="10"/>
      <c r="R56" s="10"/>
      <c r="S56" s="82"/>
      <c r="T56" s="82"/>
      <c r="V56" s="140"/>
      <c r="W56" s="11"/>
    </row>
    <row r="57" spans="2:23" ht="18.75" customHeight="1">
      <c r="B57" s="8"/>
      <c r="C57" s="10" t="s">
        <v>112</v>
      </c>
      <c r="D57" s="10"/>
      <c r="E57" s="10"/>
      <c r="F57" s="135"/>
      <c r="G57" s="135"/>
      <c r="H57" s="20"/>
      <c r="I57" s="136">
        <v>0.004</v>
      </c>
      <c r="J57" s="11"/>
      <c r="O57" s="8"/>
      <c r="P57" s="10" t="s">
        <v>97</v>
      </c>
      <c r="Q57" s="10"/>
      <c r="R57" s="10"/>
      <c r="S57" s="135"/>
      <c r="T57" s="135"/>
      <c r="U57" s="20"/>
      <c r="V57" s="136">
        <v>0.007</v>
      </c>
      <c r="W57" s="11"/>
    </row>
    <row r="58" spans="2:23" ht="6.75" customHeight="1">
      <c r="B58" s="8"/>
      <c r="C58" s="83"/>
      <c r="D58" s="83"/>
      <c r="E58" s="83"/>
      <c r="F58" s="84"/>
      <c r="G58" s="84"/>
      <c r="H58" s="134"/>
      <c r="I58" s="141"/>
      <c r="J58" s="11"/>
      <c r="O58" s="8"/>
      <c r="P58" s="83"/>
      <c r="Q58" s="83"/>
      <c r="R58" s="83"/>
      <c r="S58" s="84"/>
      <c r="T58" s="84"/>
      <c r="U58" s="134"/>
      <c r="V58" s="141"/>
      <c r="W58" s="11"/>
    </row>
    <row r="59" spans="2:23" ht="6.75" customHeight="1" thickBot="1">
      <c r="B59" s="8"/>
      <c r="C59" s="10"/>
      <c r="D59" s="10"/>
      <c r="E59" s="10"/>
      <c r="F59" s="135"/>
      <c r="G59" s="135"/>
      <c r="H59" s="20"/>
      <c r="I59" s="142"/>
      <c r="J59" s="11"/>
      <c r="O59" s="8"/>
      <c r="P59" s="10"/>
      <c r="Q59" s="10"/>
      <c r="R59" s="10"/>
      <c r="S59" s="135"/>
      <c r="T59" s="135"/>
      <c r="U59" s="20"/>
      <c r="V59" s="142"/>
      <c r="W59" s="11"/>
    </row>
    <row r="60" spans="2:25" ht="18.75" customHeight="1" thickBot="1" thickTop="1">
      <c r="B60" s="8"/>
      <c r="C60" s="144" t="s">
        <v>46</v>
      </c>
      <c r="D60" s="10"/>
      <c r="E60" s="10"/>
      <c r="F60" s="85"/>
      <c r="G60" s="85"/>
      <c r="I60" s="143">
        <f>I55*I57</f>
        <v>34020</v>
      </c>
      <c r="J60" s="11"/>
      <c r="O60" s="8"/>
      <c r="P60" s="144" t="s">
        <v>46</v>
      </c>
      <c r="Q60" s="10"/>
      <c r="R60" s="10"/>
      <c r="S60" s="85"/>
      <c r="T60" s="85"/>
      <c r="V60" s="143">
        <f>V55*V57</f>
        <v>59535</v>
      </c>
      <c r="W60" s="11"/>
      <c r="X60" s="195" t="s">
        <v>109</v>
      </c>
      <c r="Y60" s="197">
        <f>V60-I60</f>
        <v>25515</v>
      </c>
    </row>
    <row r="61" spans="2:23" ht="14.25" thickBot="1" thickTop="1">
      <c r="B61" s="6"/>
      <c r="C61" s="7"/>
      <c r="D61" s="7"/>
      <c r="E61" s="7"/>
      <c r="F61" s="7"/>
      <c r="G61" s="7"/>
      <c r="H61" s="7"/>
      <c r="I61" s="7"/>
      <c r="J61" s="86"/>
      <c r="O61" s="6"/>
      <c r="P61" s="7"/>
      <c r="Q61" s="7"/>
      <c r="R61" s="7"/>
      <c r="S61" s="7"/>
      <c r="T61" s="7"/>
      <c r="U61" s="7"/>
      <c r="V61" s="7"/>
      <c r="W61" s="86"/>
    </row>
    <row r="62" ht="13.5" thickTop="1"/>
    <row r="63" ht="12.75"/>
    <row r="64" s="149" customFormat="1" ht="12.75" customHeight="1">
      <c r="Y64" s="196"/>
    </row>
    <row r="65" s="149" customFormat="1" ht="12.75" customHeight="1"/>
    <row r="66" ht="13.5" thickBot="1"/>
    <row r="67" spans="24:25" s="149" customFormat="1" ht="33" customHeight="1" thickBot="1" thickTop="1">
      <c r="X67" s="198" t="s">
        <v>109</v>
      </c>
      <c r="Y67" s="197">
        <f>Y40+Y60</f>
        <v>2551.4999999999927</v>
      </c>
    </row>
    <row r="68" s="149" customFormat="1" ht="15.75" thickTop="1"/>
    <row r="69" s="149" customFormat="1" ht="15"/>
    <row r="70" s="149" customFormat="1" ht="15"/>
    <row r="71" s="149" customFormat="1" ht="15"/>
    <row r="72" s="149" customFormat="1" ht="15"/>
    <row r="73" s="149" customFormat="1" ht="15"/>
  </sheetData>
  <sheetProtection/>
  <mergeCells count="4">
    <mergeCell ref="C41:I41"/>
    <mergeCell ref="C40:J40"/>
    <mergeCell ref="P40:W40"/>
    <mergeCell ref="P41:V41"/>
  </mergeCells>
  <hyperlinks>
    <hyperlink ref="C40" r:id="rId1" display="http://www.zoll.de/SiteGlobals/Forms/FormularMerkblattSuche/FormularMerkblattSuche_ThemenSuche_form.html#theme-search-anchor"/>
    <hyperlink ref="P40" r:id="rId2" display="http://www.zoll.de/SiteGlobals/Forms/FormularMerkblattSuche/FormularMerkblattSuche_ThemenSuche_form.html#theme-search-anchor"/>
  </hyperlinks>
  <printOptions/>
  <pageMargins left="0.31" right="0.31" top="0.7" bottom="0.64" header="0.4921259845" footer="0.4921259845"/>
  <pageSetup fitToHeight="1" fitToWidth="1" horizontalDpi="600" verticalDpi="600" orientation="landscape" paperSize="9" scale="51" r:id="rId6"/>
  <headerFooter alignWithMargins="0">
    <oddFooter>&amp;L&amp;F&amp;RRev. 01
erstellt durch:
freigegeben durch:</oddFooter>
  </headerFooter>
  <drawing r:id="rId5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1"/>
  <sheetViews>
    <sheetView zoomScalePageLayoutView="0" workbookViewId="0" topLeftCell="A1">
      <selection activeCell="H39" sqref="H39"/>
    </sheetView>
  </sheetViews>
  <sheetFormatPr defaultColWidth="11.421875" defaultRowHeight="12.75"/>
  <cols>
    <col min="1" max="1" width="4.57421875" style="40" customWidth="1"/>
    <col min="2" max="2" width="3.421875" style="40" customWidth="1"/>
    <col min="3" max="3" width="87.8515625" style="40" customWidth="1"/>
    <col min="4" max="4" width="18.421875" style="40" customWidth="1"/>
    <col min="5" max="5" width="9.57421875" style="40" customWidth="1"/>
    <col min="6" max="6" width="11.421875" style="40" customWidth="1"/>
    <col min="7" max="7" width="14.00390625" style="40" bestFit="1" customWidth="1"/>
    <col min="8" max="8" width="11.7109375" style="40" bestFit="1" customWidth="1"/>
    <col min="9" max="16384" width="11.421875" style="40" customWidth="1"/>
  </cols>
  <sheetData>
    <row r="1" ht="17.25" customHeight="1" thickBot="1"/>
    <row r="2" spans="2:5" ht="13.5" customHeight="1" thickTop="1">
      <c r="B2" s="2"/>
      <c r="C2" s="3"/>
      <c r="D2" s="3"/>
      <c r="E2" s="4"/>
    </row>
    <row r="3" spans="2:5" ht="18" customHeight="1">
      <c r="B3" s="18"/>
      <c r="C3" s="157" t="s">
        <v>86</v>
      </c>
      <c r="D3" s="20"/>
      <c r="E3" s="21"/>
    </row>
    <row r="4" spans="2:5" ht="12.75" customHeight="1">
      <c r="B4" s="18"/>
      <c r="C4" s="20"/>
      <c r="D4" s="20"/>
      <c r="E4" s="21"/>
    </row>
    <row r="5" spans="2:5" ht="21" customHeight="1">
      <c r="B5" s="18"/>
      <c r="C5" s="97" t="s">
        <v>65</v>
      </c>
      <c r="E5" s="21"/>
    </row>
    <row r="6" spans="2:5" ht="17.25" customHeight="1">
      <c r="B6" s="18"/>
      <c r="C6" s="87" t="s">
        <v>15</v>
      </c>
      <c r="E6" s="21"/>
    </row>
    <row r="7" spans="2:5" ht="13.5" customHeight="1">
      <c r="B7" s="18"/>
      <c r="C7" s="158"/>
      <c r="D7" s="159"/>
      <c r="E7" s="21"/>
    </row>
    <row r="8" spans="2:5" ht="15.75" customHeight="1">
      <c r="B8" s="18"/>
      <c r="C8" s="158"/>
      <c r="D8" s="41" t="s">
        <v>6</v>
      </c>
      <c r="E8" s="21"/>
    </row>
    <row r="9" spans="2:5" ht="15" customHeight="1">
      <c r="B9" s="18"/>
      <c r="C9" s="160" t="s">
        <v>73</v>
      </c>
      <c r="D9" s="20"/>
      <c r="E9" s="21"/>
    </row>
    <row r="10" spans="2:5" ht="9" customHeight="1">
      <c r="B10" s="18"/>
      <c r="C10" s="158"/>
      <c r="D10" s="20"/>
      <c r="E10" s="21"/>
    </row>
    <row r="11" spans="2:5" ht="22.5" customHeight="1">
      <c r="B11" s="5"/>
      <c r="C11" s="161" t="s">
        <v>101</v>
      </c>
      <c r="D11" s="162">
        <f>'Strom § 9b StromStG'!D13</f>
        <v>7589685</v>
      </c>
      <c r="E11" s="104" t="s">
        <v>12</v>
      </c>
    </row>
    <row r="12" spans="2:5" ht="22.5" customHeight="1">
      <c r="B12" s="5"/>
      <c r="C12" s="16"/>
      <c r="D12" s="53"/>
      <c r="E12" s="11"/>
    </row>
    <row r="13" spans="2:5" ht="22.5" customHeight="1">
      <c r="B13" s="5"/>
      <c r="C13" s="156" t="s">
        <v>2</v>
      </c>
      <c r="D13" s="166">
        <f>'Strom § 9b StromStG'!D20</f>
        <v>38685.08376000001</v>
      </c>
      <c r="E13" s="11"/>
    </row>
    <row r="14" spans="2:5" ht="9" customHeight="1">
      <c r="B14" s="5"/>
      <c r="C14" s="16"/>
      <c r="D14" s="163"/>
      <c r="E14" s="11"/>
    </row>
    <row r="15" spans="2:5" ht="15" customHeight="1">
      <c r="B15" s="8"/>
      <c r="C15" s="16"/>
      <c r="D15" s="53"/>
      <c r="E15" s="11"/>
    </row>
    <row r="16" spans="2:5" ht="15" customHeight="1">
      <c r="B16" s="8"/>
      <c r="C16" s="9" t="s">
        <v>66</v>
      </c>
      <c r="D16" s="53"/>
      <c r="E16" s="11"/>
    </row>
    <row r="17" spans="2:5" ht="9" customHeight="1">
      <c r="B17" s="8"/>
      <c r="C17" s="16"/>
      <c r="D17" s="53"/>
      <c r="E17" s="11"/>
    </row>
    <row r="18" spans="2:5" ht="22.5" customHeight="1">
      <c r="B18" s="8"/>
      <c r="C18" s="164" t="s">
        <v>120</v>
      </c>
      <c r="D18" s="208">
        <f>'§ 54 EnergieStG'!D33</f>
        <v>2287.24676</v>
      </c>
      <c r="E18" s="165" t="s">
        <v>12</v>
      </c>
    </row>
    <row r="19" spans="2:5" ht="18" customHeight="1" thickBot="1">
      <c r="B19" s="18"/>
      <c r="C19" s="20"/>
      <c r="D19" s="20"/>
      <c r="E19" s="21"/>
    </row>
    <row r="20" spans="2:5" ht="15" customHeight="1" thickBot="1" thickTop="1">
      <c r="B20" s="167"/>
      <c r="C20" s="167"/>
      <c r="D20" s="167"/>
      <c r="E20" s="167"/>
    </row>
    <row r="21" spans="2:5" ht="15" customHeight="1" thickTop="1">
      <c r="B21" s="78"/>
      <c r="C21" s="168"/>
      <c r="D21" s="169"/>
      <c r="E21" s="80"/>
    </row>
    <row r="22" spans="2:5" ht="22.5" customHeight="1">
      <c r="B22" s="170"/>
      <c r="C22" s="164" t="s">
        <v>67</v>
      </c>
      <c r="D22" s="53"/>
      <c r="E22" s="11"/>
    </row>
    <row r="23" spans="2:5" ht="22.5" customHeight="1">
      <c r="B23" s="170"/>
      <c r="C23" s="171" t="s">
        <v>17</v>
      </c>
      <c r="D23" s="53"/>
      <c r="E23" s="11"/>
    </row>
    <row r="24" spans="2:5" ht="9" customHeight="1">
      <c r="B24" s="8"/>
      <c r="C24" s="20"/>
      <c r="D24" s="53"/>
      <c r="E24" s="11"/>
    </row>
    <row r="25" spans="2:5" ht="22.5" customHeight="1">
      <c r="B25" s="8"/>
      <c r="C25" s="73" t="s">
        <v>74</v>
      </c>
      <c r="D25" s="166">
        <f>'zusätzlicher Steuerlaß'!Y38</f>
        <v>51945.20756999999</v>
      </c>
      <c r="E25" s="11"/>
    </row>
    <row r="26" spans="2:5" ht="15" customHeight="1" thickBot="1">
      <c r="B26" s="13"/>
      <c r="C26" s="172"/>
      <c r="D26" s="173"/>
      <c r="E26" s="15"/>
    </row>
    <row r="27" spans="2:5" ht="15" customHeight="1" thickBot="1" thickTop="1">
      <c r="B27" s="174"/>
      <c r="C27" s="175"/>
      <c r="D27" s="176"/>
      <c r="E27" s="174"/>
    </row>
    <row r="28" spans="2:5" ht="20.25" customHeight="1" thickTop="1">
      <c r="B28" s="8"/>
      <c r="C28" s="16"/>
      <c r="D28" s="53"/>
      <c r="E28" s="11"/>
    </row>
    <row r="29" spans="2:5" ht="22.5" customHeight="1">
      <c r="B29" s="8"/>
      <c r="C29" s="164" t="s">
        <v>68</v>
      </c>
      <c r="D29" s="53"/>
      <c r="E29" s="11"/>
    </row>
    <row r="30" spans="2:5" ht="22.5" customHeight="1">
      <c r="B30" s="8"/>
      <c r="C30" s="164" t="s">
        <v>69</v>
      </c>
      <c r="D30" s="53"/>
      <c r="E30" s="11"/>
    </row>
    <row r="31" spans="2:5" ht="9" customHeight="1">
      <c r="B31" s="8"/>
      <c r="C31" s="177"/>
      <c r="D31" s="53"/>
      <c r="E31" s="11"/>
    </row>
    <row r="32" spans="2:5" ht="22.5" customHeight="1">
      <c r="B32" s="8"/>
      <c r="C32" s="178" t="s">
        <v>103</v>
      </c>
      <c r="D32" s="179">
        <f>'Prozesse § 9a StromStG'!E17</f>
        <v>600000</v>
      </c>
      <c r="E32" s="104" t="s">
        <v>12</v>
      </c>
    </row>
    <row r="33" spans="2:5" ht="9" customHeight="1">
      <c r="B33" s="8"/>
      <c r="C33" s="180"/>
      <c r="D33" s="181"/>
      <c r="E33" s="11"/>
    </row>
    <row r="34" spans="2:5" ht="22.5" customHeight="1">
      <c r="B34" s="8"/>
      <c r="C34" s="1" t="s">
        <v>2</v>
      </c>
      <c r="D34" s="166">
        <f>'Prozesse § 9a StromStG'!E18</f>
        <v>12300</v>
      </c>
      <c r="E34" s="11"/>
    </row>
    <row r="35" spans="2:5" ht="16.5" customHeight="1">
      <c r="B35" s="8"/>
      <c r="C35" s="16"/>
      <c r="D35" s="163"/>
      <c r="E35" s="11"/>
    </row>
    <row r="36" spans="2:5" ht="22.5" customHeight="1">
      <c r="B36" s="8"/>
      <c r="C36" s="164" t="s">
        <v>68</v>
      </c>
      <c r="D36" s="182"/>
      <c r="E36" s="183"/>
    </row>
    <row r="37" spans="2:5" ht="22.5" customHeight="1">
      <c r="B37" s="8"/>
      <c r="C37" s="164" t="s">
        <v>70</v>
      </c>
      <c r="D37" s="163"/>
      <c r="E37" s="11"/>
    </row>
    <row r="38" spans="2:5" ht="9" customHeight="1">
      <c r="B38" s="8"/>
      <c r="C38" s="164"/>
      <c r="D38" s="163"/>
      <c r="E38" s="11"/>
    </row>
    <row r="39" spans="2:5" ht="22.5" customHeight="1">
      <c r="B39" s="8"/>
      <c r="C39" s="178" t="s">
        <v>102</v>
      </c>
      <c r="D39" s="179">
        <f>'Prozesse § 51 EnergieStG'!F21</f>
        <v>256356</v>
      </c>
      <c r="E39" s="104" t="s">
        <v>12</v>
      </c>
    </row>
    <row r="40" spans="2:5" ht="9" customHeight="1">
      <c r="B40" s="8"/>
      <c r="C40" s="164"/>
      <c r="D40" s="184"/>
      <c r="E40" s="104"/>
    </row>
    <row r="41" spans="2:5" ht="22.5" customHeight="1">
      <c r="B41" s="8"/>
      <c r="C41" s="1" t="s">
        <v>2</v>
      </c>
      <c r="D41" s="185">
        <f>'Prozesse § 51 EnergieStG'!F22</f>
        <v>1409.958</v>
      </c>
      <c r="E41" s="11"/>
    </row>
    <row r="42" spans="2:5" ht="15" customHeight="1">
      <c r="B42" s="8"/>
      <c r="C42" s="16"/>
      <c r="D42" s="163"/>
      <c r="E42" s="11"/>
    </row>
    <row r="43" spans="2:5" ht="22.5" customHeight="1">
      <c r="B43" s="8"/>
      <c r="C43" s="178" t="s">
        <v>104</v>
      </c>
      <c r="D43" s="179">
        <f>'Prozesse § 51 EnergieStG'!F24</f>
        <v>9685</v>
      </c>
      <c r="E43" s="104" t="s">
        <v>12</v>
      </c>
    </row>
    <row r="44" spans="2:5" ht="9" customHeight="1">
      <c r="B44" s="8"/>
      <c r="C44" s="164"/>
      <c r="D44" s="184"/>
      <c r="E44" s="104"/>
    </row>
    <row r="45" spans="2:5" ht="22.5" customHeight="1">
      <c r="B45" s="8"/>
      <c r="C45" s="1" t="s">
        <v>2</v>
      </c>
      <c r="D45" s="185">
        <f>'Prozesse § 51 EnergieStG'!F25</f>
        <v>594.17475</v>
      </c>
      <c r="E45" s="11"/>
    </row>
    <row r="46" spans="2:5" ht="12.75">
      <c r="B46" s="18"/>
      <c r="C46" s="20"/>
      <c r="D46" s="20"/>
      <c r="E46" s="21"/>
    </row>
    <row r="47" spans="2:5" ht="22.5" customHeight="1">
      <c r="B47" s="8"/>
      <c r="C47" s="178" t="s">
        <v>105</v>
      </c>
      <c r="D47" s="179">
        <f>'Prozesse § 51 EnergieStG'!F27</f>
        <v>12536</v>
      </c>
      <c r="E47" s="104" t="s">
        <v>36</v>
      </c>
    </row>
    <row r="48" spans="2:5" ht="9" customHeight="1">
      <c r="B48" s="8"/>
      <c r="C48" s="20"/>
      <c r="D48" s="20"/>
      <c r="E48" s="21"/>
    </row>
    <row r="49" spans="2:5" ht="22.5" customHeight="1">
      <c r="B49" s="8"/>
      <c r="C49" s="1" t="s">
        <v>2</v>
      </c>
      <c r="D49" s="185">
        <f>'Prozesse § 51 EnergieStG'!F28</f>
        <v>759.6816</v>
      </c>
      <c r="E49" s="11"/>
    </row>
    <row r="50" spans="2:5" ht="22.5" customHeight="1">
      <c r="B50" s="8"/>
      <c r="C50" s="16"/>
      <c r="D50" s="186"/>
      <c r="E50" s="11"/>
    </row>
    <row r="51" spans="2:5" ht="22.5" customHeight="1">
      <c r="B51" s="8"/>
      <c r="C51" s="164" t="s">
        <v>71</v>
      </c>
      <c r="D51" s="182"/>
      <c r="E51" s="183"/>
    </row>
    <row r="52" spans="2:5" ht="22.5" customHeight="1">
      <c r="B52" s="8"/>
      <c r="C52" s="164" t="s">
        <v>72</v>
      </c>
      <c r="D52" s="163"/>
      <c r="E52" s="11"/>
    </row>
    <row r="53" spans="2:5" ht="9" customHeight="1">
      <c r="B53" s="8"/>
      <c r="C53" s="16"/>
      <c r="D53" s="186"/>
      <c r="E53" s="11"/>
    </row>
    <row r="54" spans="2:5" ht="22.5" customHeight="1">
      <c r="B54" s="8"/>
      <c r="C54" s="178" t="s">
        <v>102</v>
      </c>
      <c r="D54" s="179">
        <f>'Anmeldung § 47 EnergieSG'!F15</f>
        <v>563236</v>
      </c>
      <c r="E54" s="104" t="s">
        <v>12</v>
      </c>
    </row>
    <row r="55" spans="2:5" ht="9" customHeight="1">
      <c r="B55" s="8"/>
      <c r="C55" s="164"/>
      <c r="D55" s="187"/>
      <c r="E55" s="104"/>
    </row>
    <row r="56" spans="2:5" ht="22.5" customHeight="1">
      <c r="B56" s="8"/>
      <c r="C56" s="1" t="s">
        <v>2</v>
      </c>
      <c r="D56" s="185">
        <f>'Anmeldung § 47 EnergieSG'!F16</f>
        <v>3097.798</v>
      </c>
      <c r="E56" s="11"/>
    </row>
    <row r="57" spans="2:5" ht="20.25" customHeight="1" thickBot="1">
      <c r="B57" s="13"/>
      <c r="C57" s="14"/>
      <c r="D57" s="14"/>
      <c r="E57" s="15"/>
    </row>
    <row r="58" ht="14.25" thickBot="1" thickTop="1"/>
    <row r="59" spans="2:5" ht="13.5" thickTop="1">
      <c r="B59" s="2"/>
      <c r="C59" s="3"/>
      <c r="D59" s="3"/>
      <c r="E59" s="4"/>
    </row>
    <row r="60" spans="2:8" ht="15">
      <c r="B60" s="18"/>
      <c r="C60" s="188" t="s">
        <v>75</v>
      </c>
      <c r="D60" s="189">
        <f>D13+D18+H51+D25+D34+D41+D45+D49+D56</f>
        <v>111079.15044</v>
      </c>
      <c r="E60" s="21"/>
      <c r="H60" s="206"/>
    </row>
    <row r="61" spans="2:5" ht="13.5" thickBot="1">
      <c r="B61" s="6"/>
      <c r="C61" s="7"/>
      <c r="D61" s="7"/>
      <c r="E61" s="86"/>
    </row>
    <row r="62" ht="13.5" thickTop="1"/>
  </sheetData>
  <sheetProtection/>
  <printOptions horizontalCentered="1"/>
  <pageMargins left="0.34" right="0.2755905511811024" top="0.63" bottom="0.984251968503937" header="0.4724409448818898" footer="0.4724409448818898"/>
  <pageSetup fitToHeight="1" fitToWidth="1" horizontalDpi="600" verticalDpi="600" orientation="portrait" paperSize="9" scale="56" r:id="rId2"/>
  <headerFooter alignWithMargins="0">
    <oddFooter>&amp;L&amp;F
&amp;RRev. 01
erstellt durch:
freigegeben durch: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Gentzow</dc:creator>
  <cp:keywords/>
  <dc:description/>
  <cp:lastModifiedBy>Albrecht Walcher</cp:lastModifiedBy>
  <cp:lastPrinted>2013-02-07T10:16:03Z</cp:lastPrinted>
  <dcterms:created xsi:type="dcterms:W3CDTF">2005-02-21T10:59:52Z</dcterms:created>
  <dcterms:modified xsi:type="dcterms:W3CDTF">2013-02-18T09:58:44Z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